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https://toerismevan.sharepoint.com/Gedeelde documenten/VVV/VVV Nijmegen/01. Administratie/Bestellingen en facturen/Bestelformulier/"/>
    </mc:Choice>
  </mc:AlternateContent>
  <xr:revisionPtr revIDLastSave="61" documentId="8_{5459F945-41E7-4EFE-A694-06C7B9AC450A}" xr6:coauthVersionLast="47" xr6:coauthVersionMax="47" xr10:uidLastSave="{2EC614D1-B3C7-4B31-A33E-DA824D9788CE}"/>
  <bookViews>
    <workbookView xWindow="-120" yWindow="-120" windowWidth="29040" windowHeight="15840" tabRatio="826" activeTab="2" xr2:uid="{00000000-000D-0000-FFFF-FFFF00000000}"/>
  </bookViews>
  <sheets>
    <sheet name="Bestellijst" sheetId="11" r:id="rId1"/>
    <sheet name="Toelichting" sheetId="9" r:id="rId2"/>
    <sheet name="Leveringsvoorwaarden" sheetId="12" r:id="rId3"/>
  </sheets>
  <definedNames>
    <definedName name="_xlnm._FilterDatabase" localSheetId="0" hidden="1">Bestellijst!$A$17:$J$98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2" i="11" l="1"/>
  <c r="I42" i="11" s="1"/>
  <c r="H42" i="11"/>
  <c r="G43" i="11"/>
  <c r="H43" i="11"/>
  <c r="I43" i="11"/>
  <c r="G44" i="11"/>
  <c r="I44" i="11" s="1"/>
  <c r="H44" i="11"/>
  <c r="G45" i="11"/>
  <c r="H45" i="11"/>
  <c r="I45" i="11"/>
  <c r="G46" i="11"/>
  <c r="I46" i="11" s="1"/>
  <c r="H46" i="11"/>
  <c r="G47" i="11"/>
  <c r="H47" i="11"/>
  <c r="I47" i="11"/>
  <c r="G48" i="11"/>
  <c r="I48" i="11" s="1"/>
  <c r="H48" i="11"/>
  <c r="G49" i="11"/>
  <c r="H49" i="11"/>
  <c r="I49" i="11"/>
  <c r="G50" i="11"/>
  <c r="I50" i="11" s="1"/>
  <c r="H50" i="11"/>
  <c r="G51" i="11"/>
  <c r="H51" i="11"/>
  <c r="I51" i="11"/>
  <c r="G52" i="11"/>
  <c r="I52" i="11" s="1"/>
  <c r="H52" i="11"/>
  <c r="G53" i="11"/>
  <c r="H53" i="11"/>
  <c r="I53" i="11"/>
  <c r="G54" i="11"/>
  <c r="I54" i="11" s="1"/>
  <c r="H54" i="11"/>
  <c r="G55" i="11"/>
  <c r="H55" i="11"/>
  <c r="I55" i="11"/>
  <c r="G56" i="11"/>
  <c r="I56" i="11" s="1"/>
  <c r="H56" i="11"/>
  <c r="G57" i="11"/>
  <c r="H57" i="11"/>
  <c r="I57" i="11"/>
  <c r="G58" i="11"/>
  <c r="I58" i="11" s="1"/>
  <c r="H58" i="11"/>
  <c r="G59" i="11"/>
  <c r="H59" i="11"/>
  <c r="I59" i="11"/>
  <c r="G60" i="11"/>
  <c r="I60" i="11" s="1"/>
  <c r="H60" i="11"/>
  <c r="G61" i="11"/>
  <c r="H61" i="11"/>
  <c r="I61" i="11"/>
  <c r="H68" i="11"/>
  <c r="G68" i="11"/>
  <c r="I68" i="11" s="1"/>
  <c r="H32" i="11"/>
  <c r="H33" i="11"/>
  <c r="H34" i="11"/>
  <c r="H35" i="11"/>
  <c r="G32" i="11"/>
  <c r="I32" i="11" s="1"/>
  <c r="G33" i="11"/>
  <c r="I33" i="11" s="1"/>
  <c r="G34" i="11"/>
  <c r="I34" i="11" s="1"/>
  <c r="G35" i="11"/>
  <c r="I35" i="11" s="1"/>
  <c r="A36" i="11"/>
  <c r="H31" i="11"/>
  <c r="G31" i="11"/>
  <c r="I31" i="11" s="1"/>
  <c r="H30" i="11"/>
  <c r="G30" i="11"/>
  <c r="I30" i="11" s="1"/>
  <c r="G40" i="11"/>
  <c r="I40" i="11" s="1"/>
  <c r="H40" i="11"/>
  <c r="G41" i="11"/>
  <c r="I41" i="11" s="1"/>
  <c r="H41" i="11"/>
  <c r="G62" i="11"/>
  <c r="I62" i="11" s="1"/>
  <c r="H62" i="11"/>
  <c r="G63" i="11"/>
  <c r="I63" i="11" s="1"/>
  <c r="H63" i="11"/>
  <c r="G64" i="11"/>
  <c r="I64" i="11" s="1"/>
  <c r="H64" i="11"/>
  <c r="G65" i="11"/>
  <c r="I65" i="11" s="1"/>
  <c r="H65" i="11"/>
  <c r="I36" i="11" l="1"/>
  <c r="G83" i="11"/>
  <c r="I83" i="11" s="1"/>
  <c r="H83" i="11"/>
  <c r="G81" i="11"/>
  <c r="I81" i="11" s="1"/>
  <c r="H81" i="11"/>
  <c r="G82" i="11"/>
  <c r="I82" i="11" s="1"/>
  <c r="H82" i="11"/>
  <c r="A94" i="11" l="1"/>
  <c r="G89" i="11"/>
  <c r="I89" i="11" s="1"/>
  <c r="H89" i="11"/>
  <c r="G88" i="11"/>
  <c r="I88" i="11" s="1"/>
  <c r="H88" i="11"/>
  <c r="H80" i="11"/>
  <c r="G80" i="11"/>
  <c r="I80" i="11" s="1"/>
  <c r="H79" i="11"/>
  <c r="G79" i="11"/>
  <c r="I79" i="11" s="1"/>
  <c r="G93" i="11" l="1"/>
  <c r="I93" i="11" s="1"/>
  <c r="H93" i="11"/>
  <c r="H84" i="11"/>
  <c r="H85" i="11"/>
  <c r="G85" i="11"/>
  <c r="I85" i="11" s="1"/>
  <c r="G84" i="11"/>
  <c r="I84" i="11" s="1"/>
  <c r="H91" i="11"/>
  <c r="G91" i="11"/>
  <c r="I91" i="11" s="1"/>
  <c r="H86" i="11"/>
  <c r="H87" i="11"/>
  <c r="G87" i="11"/>
  <c r="I87" i="11" s="1"/>
  <c r="G86" i="11"/>
  <c r="I86" i="11" s="1"/>
  <c r="H90" i="11"/>
  <c r="G90" i="11"/>
  <c r="I90" i="11" s="1"/>
  <c r="H78" i="11"/>
  <c r="G78" i="11"/>
  <c r="I78" i="11" s="1"/>
  <c r="H77" i="11"/>
  <c r="G77" i="11"/>
  <c r="I77" i="11" s="1"/>
  <c r="A72" i="11" l="1"/>
  <c r="A27" i="11"/>
  <c r="A98" i="11" l="1"/>
  <c r="G66" i="11"/>
  <c r="I66" i="11" s="1"/>
  <c r="H66" i="11"/>
  <c r="G70" i="11"/>
  <c r="I70" i="11" s="1"/>
  <c r="H70" i="11"/>
  <c r="G67" i="11"/>
  <c r="I67" i="11" s="1"/>
  <c r="H67" i="11"/>
  <c r="G69" i="11" l="1"/>
  <c r="I69" i="11" s="1"/>
  <c r="H69" i="11"/>
  <c r="G71" i="11" l="1"/>
  <c r="I71" i="11" s="1"/>
  <c r="H71" i="11"/>
  <c r="G4" i="11" l="1"/>
  <c r="G24" i="11"/>
  <c r="I24" i="11" s="1"/>
  <c r="H24" i="11"/>
  <c r="G25" i="11"/>
  <c r="I25" i="11" s="1"/>
  <c r="H25" i="11"/>
  <c r="G23" i="11"/>
  <c r="I23" i="11" s="1"/>
  <c r="H23" i="11"/>
  <c r="G92" i="11"/>
  <c r="I92" i="11" s="1"/>
  <c r="I94" i="11" s="1"/>
  <c r="H92" i="11"/>
  <c r="H20" i="11"/>
  <c r="G20" i="11"/>
  <c r="I20" i="11" s="1"/>
  <c r="H21" i="11"/>
  <c r="G21" i="11"/>
  <c r="I21" i="11" s="1"/>
  <c r="H22" i="11"/>
  <c r="G22" i="11"/>
  <c r="I22" i="11" s="1"/>
  <c r="I72" i="11" l="1"/>
  <c r="I27" i="11"/>
  <c r="I98" i="11" l="1"/>
</calcChain>
</file>

<file path=xl/sharedStrings.xml><?xml version="1.0" encoding="utf-8"?>
<sst xmlns="http://schemas.openxmlformats.org/spreadsheetml/2006/main" count="178" uniqueCount="123">
  <si>
    <t>Bestellijst VVV/Toerisme Veluwe Arnhem Nijmegen</t>
  </si>
  <si>
    <t>Bedrijfsnaam</t>
  </si>
  <si>
    <t xml:space="preserve">Ontvangstdatum </t>
  </si>
  <si>
    <t>Contactpersoon</t>
  </si>
  <si>
    <t>E-mailadres</t>
  </si>
  <si>
    <t xml:space="preserve">Telefoonnummer </t>
  </si>
  <si>
    <t>Te tekenen bij ontvangst goederen</t>
  </si>
  <si>
    <t>Afleveradres:</t>
  </si>
  <si>
    <t>Adres</t>
  </si>
  <si>
    <t>Prijs- en wijzigingen in assortiment voorbehouden</t>
  </si>
  <si>
    <t>Postcode</t>
  </si>
  <si>
    <t>Ik kom de bestelling zelf afhalen bij VVV Nijmegen</t>
  </si>
  <si>
    <t>Plaats</t>
  </si>
  <si>
    <t xml:space="preserve">Ik wil dat deze bestelling wordt afgeleverd. </t>
  </si>
  <si>
    <t>Factuuradres</t>
  </si>
  <si>
    <t>Kijk voor de leveringsvoorwaarden op het tabblad "leveringsvoorwaarden"</t>
  </si>
  <si>
    <t>Dit bestelformulier e-mailen naar bestellingen@visitarnhemnijmegen.nl</t>
  </si>
  <si>
    <r>
      <t xml:space="preserve">Toelichting: Voor toelichting over hoe dit bestelformulier te gebruiken zie tabblad "Toelichting". </t>
    </r>
    <r>
      <rPr>
        <b/>
        <i/>
        <sz val="10"/>
        <rFont val="Arial"/>
        <family val="2"/>
      </rPr>
      <t>Genoemde korting geldt uitsluitend voor de wederverkopers die VVV en/of marketingparticipant zijn van Toerisme Veluwe Arnhem Nijmegen.</t>
    </r>
  </si>
  <si>
    <t>Bestelling (aantal stuks)</t>
  </si>
  <si>
    <t>Art.nr.</t>
  </si>
  <si>
    <t>Artikelnaam</t>
  </si>
  <si>
    <t>Adviesprijs  (incl. BTW)</t>
  </si>
  <si>
    <t>BTW</t>
  </si>
  <si>
    <t>Korting</t>
  </si>
  <si>
    <t>Uw prijs (excl. BTW per stuk)</t>
  </si>
  <si>
    <t>BTW Bedrag per stuk</t>
  </si>
  <si>
    <t>(Sub) Totaal (excl. BTW)</t>
  </si>
  <si>
    <t>Opmerkingen</t>
  </si>
  <si>
    <t>Stadsgidsen</t>
  </si>
  <si>
    <r>
      <t xml:space="preserve">Stadsgids Arnhem </t>
    </r>
    <r>
      <rPr>
        <b/>
        <sz val="10"/>
        <rFont val="Arial"/>
        <family val="2"/>
      </rPr>
      <t>NED.</t>
    </r>
    <r>
      <rPr>
        <sz val="10"/>
        <rFont val="Arial"/>
        <family val="2"/>
      </rPr>
      <t xml:space="preserve"> (incl stadswandeling)</t>
    </r>
  </si>
  <si>
    <r>
      <t>Stadsgids Arnhem</t>
    </r>
    <r>
      <rPr>
        <b/>
        <sz val="10"/>
        <rFont val="Arial"/>
        <family val="2"/>
      </rPr>
      <t xml:space="preserve"> ENG.</t>
    </r>
    <r>
      <rPr>
        <sz val="10"/>
        <rFont val="Arial"/>
        <family val="2"/>
      </rPr>
      <t xml:space="preserve"> (inl Stadswandeling)</t>
    </r>
  </si>
  <si>
    <r>
      <t xml:space="preserve">Stadsgids Arnhem </t>
    </r>
    <r>
      <rPr>
        <b/>
        <sz val="10"/>
        <rFont val="Arial"/>
        <family val="2"/>
      </rPr>
      <t>DUI.</t>
    </r>
    <r>
      <rPr>
        <sz val="10"/>
        <rFont val="Arial"/>
        <family val="2"/>
      </rPr>
      <t xml:space="preserve"> (inl Stadswandeling)</t>
    </r>
  </si>
  <si>
    <r>
      <t xml:space="preserve">Stadsgids Nijmegen </t>
    </r>
    <r>
      <rPr>
        <b/>
        <sz val="10"/>
        <rFont val="Arial"/>
        <family val="2"/>
      </rPr>
      <t>NED.</t>
    </r>
    <r>
      <rPr>
        <sz val="10"/>
        <rFont val="Arial"/>
        <family val="2"/>
      </rPr>
      <t xml:space="preserve"> (incl stadswandeling)</t>
    </r>
  </si>
  <si>
    <r>
      <t xml:space="preserve">Stadsgids Nijmegen </t>
    </r>
    <r>
      <rPr>
        <b/>
        <sz val="10"/>
        <rFont val="Arial"/>
        <family val="2"/>
      </rPr>
      <t>DUI.</t>
    </r>
    <r>
      <rPr>
        <sz val="10"/>
        <rFont val="Arial"/>
        <family val="2"/>
      </rPr>
      <t xml:space="preserve"> (inl Stadswandeling)</t>
    </r>
  </si>
  <si>
    <r>
      <t>Stadsgids Nijmegen</t>
    </r>
    <r>
      <rPr>
        <b/>
        <sz val="10"/>
        <rFont val="Arial"/>
        <family val="2"/>
      </rPr>
      <t xml:space="preserve"> ENG.</t>
    </r>
    <r>
      <rPr>
        <sz val="10"/>
        <rFont val="Arial"/>
        <family val="2"/>
      </rPr>
      <t xml:space="preserve"> (inl Stadswandeling)</t>
    </r>
  </si>
  <si>
    <t>Sub totaal</t>
  </si>
  <si>
    <t>Wandelroutes</t>
  </si>
  <si>
    <t>N70</t>
  </si>
  <si>
    <t>Kabouterroute</t>
  </si>
  <si>
    <t>Knooppunten fietsroutes</t>
  </si>
  <si>
    <t>Fietskaart Regio Arnhem Nijmegen</t>
  </si>
  <si>
    <t>Laatste exemplaren, herdruk volgt eind 21/begin 22</t>
  </si>
  <si>
    <t>laatste exemplaren, herdruk nog niet bekend</t>
  </si>
  <si>
    <t>Wederopbouw 1940-1965 Wijchen</t>
  </si>
  <si>
    <t>Brochures Toerisme Veluwe Arnhem Nijmegen (gratis voor toeristen)</t>
  </si>
  <si>
    <t>n.v.t.</t>
  </si>
  <si>
    <t>Centrumplattegrond Nijmegen</t>
  </si>
  <si>
    <t>Scheurblok</t>
  </si>
  <si>
    <t>Centrumplattegrond Arnhem</t>
  </si>
  <si>
    <t>Mini-map Betuwe</t>
  </si>
  <si>
    <t>Mini-map in Berg en Dal NL</t>
  </si>
  <si>
    <t>Mini-map Berg en Dal D</t>
  </si>
  <si>
    <t>Mini-map Berg en Dal E</t>
  </si>
  <si>
    <t>Laatste exemplaren</t>
  </si>
  <si>
    <t>Minimap Betuwe 5 fietsroute</t>
  </si>
  <si>
    <t>Bezoekersmagazine Arnhem 2021</t>
  </si>
  <si>
    <t>Bezoekersmagazine Nijmegen 2021</t>
  </si>
  <si>
    <t>Bezoekersmagazine Veluwe 2021</t>
  </si>
  <si>
    <t>Magazine Veluwe, Arnhem, Nijmegen Duits '21</t>
  </si>
  <si>
    <t>Magazine Veluwe, Arnhem, Nijmegen Engels '21</t>
  </si>
  <si>
    <t>To Go Arnhem 2021</t>
  </si>
  <si>
    <t>To Go Nijmegen 2021</t>
  </si>
  <si>
    <t xml:space="preserve">To Go Veluwe 2021 </t>
  </si>
  <si>
    <t>To Go Minimap Veluwe</t>
  </si>
  <si>
    <t>op, herdruk nog niet bekend</t>
  </si>
  <si>
    <t>Totaal</t>
  </si>
  <si>
    <t>Heeft u verder vragen of opmerkingen, vul deze dan onderstaand in. Bedankt voor uw feedback.</t>
  </si>
  <si>
    <t>Toelichting bij het invullen van de bestellijst</t>
  </si>
  <si>
    <t>Wanneer u een bestelling wilt doen bij de VVV volgt u onderstaande stappen</t>
  </si>
  <si>
    <t>Stap</t>
  </si>
  <si>
    <t>Toelichting</t>
  </si>
  <si>
    <t>Vul bovenaan in de velden uw contactgegevens in en vul in wat het juiste factuuradres is. Wanneer u ervoor kiest om de artikelen af te laten leveren dient u ook het afleveradres in te vullen.</t>
  </si>
  <si>
    <t>Zet een kruisje in het veld over het afleveren of ophalen van de bestellen (wat voor u van toepassing is).</t>
  </si>
  <si>
    <t>U kunt nu producten gaan bestellen. Met de toetscombinatie "Ctrl+F" opent u de zoekfunctie en zoekt u eenvoudig op productnaam, plaatsnaam, etc. Vul in de eerste kolom (kolom A) het aantal artikelen in bij de betreffende artikelsoort die u wilt bestellen. Onze artikelen zijn gerubriceerd per categorie. Uw (sub)totaal bedrag wordt automatisch berekend.</t>
  </si>
  <si>
    <t>Scroll naar beneden en zie in de laatste regel het totaal van uw bestelling in aantal artikelen en in bedrag inclusief BTW.</t>
  </si>
  <si>
    <r>
      <t>Klik linksboven op "Bestand", kies "Opslaan als.." en sla het bestelformulier op (bijvoorbeeld als VVV bestellijst &lt;&lt;</t>
    </r>
    <r>
      <rPr>
        <i/>
        <sz val="10"/>
        <rFont val="Arial"/>
        <family val="2"/>
      </rPr>
      <t>Uw bedrijfsnaam</t>
    </r>
    <r>
      <rPr>
        <sz val="10"/>
        <rFont val="Arial"/>
        <family val="2"/>
      </rPr>
      <t>&gt;&gt;.xlsx) en e-mail het bestand naar bestellingen@visitarnhemnijmegen.nl o.v.v. "Bestelling VVV producten"</t>
    </r>
  </si>
  <si>
    <t>Afb. stap 1</t>
  </si>
  <si>
    <t>Afb. stap 2</t>
  </si>
  <si>
    <t>Afb. stap 3</t>
  </si>
  <si>
    <t>Afb. stap 4</t>
  </si>
  <si>
    <t>Afb. stap 5</t>
  </si>
  <si>
    <t>Algemeen</t>
  </si>
  <si>
    <t>Binnen deze algemene leveringsvoorwaarden worden onder andere de volgende definities en begrippen gehanteerd.
Vereniging voor Vreemdelingenverkeer: in deze voorwaarden verder te noemen ‘’VVV’’. 
Opdrachtgever: een klant welke nader wordt gespecificeerd in de vrijblijvende aanbieding van Toerisme Veluwe Arnhem Nijmegen. 
Opdracht: het ten gunste van de opdrachtgever ontwikkelen en/of leveren van producten en diensten
Overeenkomst: een overeenkomst tussen Toerisme Veluwe Arnhem Nijmegen en een opdrachtgever ter zake de levering van producten en/of diensten zoals beschreven in de aanbieding. 
Schriftelijk: per document getekend door partijen, of per brief, fax, e-mail en enigerlei andere middelen zoals door partijen overeengekomen.
Op alle aanbiedingen van en overeenkomsten met Toerisme Veluwe Arnhem Nijmegen zijn deze algemene leveringsvoorwaarden van toepassing. Afspraken, regelingen en voorwaarden welke van deze voorwaarden afwijken, gelden slechts indien en voor zover door Toerisme Veluwe Arnhem Nijmegen uitdrukkelijk schriftelijk bevestigd, en laten voor het overige deze voorwaarden volledig in stand.</t>
  </si>
  <si>
    <t>Drukwerken VVV</t>
  </si>
  <si>
    <t>Bovenstaande is een selecie van onze leveringsvoorwaarden. Voor de volledige leveringsvoorwaarden verwijzen wij u naar onze website: https://www.toerismevan.nl/visitarnhemnijmegen/doe-mee/leveringsvoorwaarden/</t>
  </si>
  <si>
    <t>Wandelnetwerkkaart Zevenaar</t>
  </si>
  <si>
    <t>Wandelnetwerkkaart Druten</t>
  </si>
  <si>
    <t>Wandelnetwerkkaart Lingewaard</t>
  </si>
  <si>
    <t>Wandelnetwerkkaart Overbetuwe</t>
  </si>
  <si>
    <t>Nieuwe uitgave!</t>
  </si>
  <si>
    <t>TOP fietsroute Betuwse Bloesem</t>
  </si>
  <si>
    <t>TOP fietsroute Kastelenroute Veluwezoom</t>
  </si>
  <si>
    <t>TOP fietsroute Land v. Maas en Waal</t>
  </si>
  <si>
    <t>TOP fietsroute Liberation Arnhem</t>
  </si>
  <si>
    <t>TOP fietsroute Liemerse Streekprodukten</t>
  </si>
  <si>
    <t>TOP fietsroute Luxe achter de Limes</t>
  </si>
  <si>
    <t>TOP fietsroute Ooij</t>
  </si>
  <si>
    <t>TOP Fietsroute Reichswald</t>
  </si>
  <si>
    <t>TOP fietsroute Rondje Pontje</t>
  </si>
  <si>
    <t>TOP fietsroute Wijnroute</t>
  </si>
  <si>
    <t>NIEUWE UITGAVE, begin oktober 2021 beschikbaar</t>
  </si>
  <si>
    <t>Assortiment per 24-09-2021</t>
  </si>
  <si>
    <t>TOP fietsroute Betuwse Bloesem DUI</t>
  </si>
  <si>
    <t>TOP fietsroute Betuwse Bloesem ENG</t>
  </si>
  <si>
    <t>TOP fietsroute Kastelenroute Veluwezoom DUI</t>
  </si>
  <si>
    <t>TOP fietsroute Kastelenroute Veluwezoom ENG</t>
  </si>
  <si>
    <t>TOP fietsroute Land v. Maas en Waal DUI</t>
  </si>
  <si>
    <t>TOP fietsroute Land v. Maas en Waal ENG</t>
  </si>
  <si>
    <t>TOP fietsroute Liberation Arnhem DUI</t>
  </si>
  <si>
    <t>TOP fietsroute Liberation Arnhem ENG</t>
  </si>
  <si>
    <t>TOP fietsroute Liemerse Streekprodukten DUI</t>
  </si>
  <si>
    <t>TOP fietsroute Liemerse Streekprodukten ENG</t>
  </si>
  <si>
    <t>TOP fietsroute Luxe achter de Limes DUI</t>
  </si>
  <si>
    <t>TOP fietsroute Luxe achter de Limes ENG</t>
  </si>
  <si>
    <t>TOP fietsroute Ooij DUI</t>
  </si>
  <si>
    <t>TOP fietsroute Ooij ENG</t>
  </si>
  <si>
    <t>TOP Fietsroute Reichswald DUI</t>
  </si>
  <si>
    <t>TOP Fietsroute Reichswald ENG</t>
  </si>
  <si>
    <t>TOP fietsroute Rondje Pontje DUI</t>
  </si>
  <si>
    <t>TOP fietsroute Rondje Pontje ENG</t>
  </si>
  <si>
    <t>TOP fietsroute Wijnroute DUI</t>
  </si>
  <si>
    <t>TOP fietsroute Wijnroute ENG</t>
  </si>
  <si>
    <t xml:space="preserve">Toerisme Veluwe Arnhem Nijmegen is niet verantwoordelijk voor mogelijk onjuiste inhoud van de producten van externe leveranciers. 
Alle leveranties geschieden tegen de in de bestellijst genoemde tarieven; prijswijzigingen voorbehouden. Vermelde kortingspercentages zijn alleen van toepassing bij een minimale afname van 10 stuks per vermeld artikel. 
Indien een externe leverancier van één van vermelde producten het tarief tussentijds verhoogt en dit door Toerisme Veluwe Arnhem Nijmegen niet in de bestellijst is verwerkt, wordt het dan geldende nieuwe tarief in rekening gebracht. 
Alle bestellingen dienen per e-mail via het bestelformulier te worden gericht aan bestellingen@visitarnhemnijmegen.nl; In het onderwerp van de e-mail vermeldt u ‘’Bestelling VVV Producten’’. U vermeldt de volledige contactgegevens van het afleveradres en het factuuradres indien deze afwijkt van het afleveradres. 
Bestellingen kunnen eens per week gedaan worden, of over een langere periode (bijvoorbeeld eens per twee weken). 
Bezorging geschiedt op de even weken in het Rijk van Nijmegen en op de oneven weken in de regio Arnhem en Zuid-Veluwezoom. Levertijd is 5 tot 8 werkdagen na besteldatum. Waar mogelijk worden bestellingen eerder afgeleverd dan de hierboven genoemde leveringsweken en regio’s. 
De wederpartij/ontvanger is verplicht het geleverde direct na aflevering te controleren op correcte hoeveelheid, kwaliteit en eventuele afwijking van de producten. De wederpartij/ontvanger tekent direct bij levering voor ontvangst. Na akkoord op de levering is reclameren niet meer mogelijk. Bezorging is kosteloos binnen het werkgebied van Toerisme Veluwe Arnhem Nijmegen, de regio Arnhem Nijmegen. Postverzending tegen geldende posttarieven. 
De op de bestellijst genoemde kortingen en mogelijkheid tot bezorgen gelden uitsluitend voor VVV vestigingen, VVV agentschappen, VVV i-points en alle marketingparticipanten van Toerisme Veluwe Arnhem Nijmegen De genoemde kortingen gelden vanaf 10 stuks, ongeacht de samenstelling van de producten. Betaling dient te geschieden binnen 14 dagen na factuurdatum, op een door Toerisme Veluwe Arnhem Nijmegen aan te geven wijze.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</si>
</sst>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164" formatCode="_-&quot;€&quot;\ * #,##0.00_-;_-&quot;€&quot;\ * #,##0.00\-;_-&quot;€&quot;\ * &quot;-&quot;??_-;_-@_-"/>
    <numFmt numFmtId="165" formatCode="_-* #,##0.00_-;_-* #,##0.00\-;_-* &quot;-&quot;??_-;_-@_-"/>
    <numFmt numFmtId="166" formatCode="&quot;€&quot;\ #,##0.00"/>
  </numFmts>
  <fonts count="18" x14ac:knownFonts="1">
    <font>
      <sz val="10"/>
      <name val="Arial"/>
    </font>
    <font>
      <sz val="10"/>
      <name val="Arial"/>
      <family val="2"/>
    </font>
    <font>
      <sz val="10"/>
      <name val="Arial"/>
      <family val="2"/>
    </font>
    <font>
      <b/>
      <sz val="10"/>
      <name val="Arial"/>
      <family val="2"/>
    </font>
    <font>
      <sz val="11"/>
      <name val="Arial"/>
      <family val="2"/>
    </font>
    <font>
      <b/>
      <sz val="16"/>
      <name val="Arial"/>
      <family val="2"/>
    </font>
    <font>
      <i/>
      <sz val="8"/>
      <name val="Arial"/>
      <family val="2"/>
    </font>
    <font>
      <i/>
      <sz val="10"/>
      <name val="Arial"/>
      <family val="2"/>
    </font>
    <font>
      <b/>
      <i/>
      <sz val="10"/>
      <name val="Arial"/>
      <family val="2"/>
    </font>
    <font>
      <b/>
      <sz val="14"/>
      <name val="Arial"/>
      <family val="2"/>
    </font>
    <font>
      <u/>
      <sz val="10"/>
      <name val="Arial"/>
      <family val="2"/>
    </font>
    <font>
      <sz val="11"/>
      <color theme="1"/>
      <name val="Calibri"/>
      <family val="2"/>
      <scheme val="minor"/>
    </font>
    <font>
      <u/>
      <sz val="10"/>
      <color theme="10"/>
      <name val="Arial"/>
      <family val="2"/>
    </font>
    <font>
      <u/>
      <sz val="11"/>
      <color theme="10"/>
      <name val="Calibri"/>
      <family val="2"/>
      <scheme val="minor"/>
    </font>
    <font>
      <b/>
      <sz val="12"/>
      <color theme="0"/>
      <name val="Arial"/>
      <family val="2"/>
    </font>
    <font>
      <b/>
      <sz val="10"/>
      <color theme="0"/>
      <name val="Arial"/>
      <family val="2"/>
    </font>
    <font>
      <i/>
      <sz val="11"/>
      <color rgb="FFFF0000"/>
      <name val="Arial"/>
      <family val="2"/>
    </font>
    <font>
      <sz val="11"/>
      <color rgb="FFFF0000"/>
      <name val="Arial"/>
      <family val="2"/>
    </font>
  </fonts>
  <fills count="4">
    <fill>
      <patternFill patternType="none"/>
    </fill>
    <fill>
      <patternFill patternType="gray125"/>
    </fill>
    <fill>
      <patternFill patternType="solid">
        <fgColor rgb="FF003399"/>
        <bgColor indexed="64"/>
      </patternFill>
    </fill>
    <fill>
      <patternFill patternType="solid">
        <fgColor rgb="FF92D05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1" fillId="0" borderId="0"/>
    <xf numFmtId="0" fontId="11" fillId="0" borderId="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1" fillId="0" borderId="0" applyFont="0" applyFill="0" applyBorder="0" applyAlignment="0" applyProtection="0"/>
  </cellStyleXfs>
  <cellXfs count="149">
    <xf numFmtId="0" fontId="0" fillId="0" borderId="0" xfId="0"/>
    <xf numFmtId="0" fontId="0" fillId="0" borderId="0" xfId="0" applyFill="1"/>
    <xf numFmtId="0" fontId="3" fillId="0" borderId="0" xfId="0" applyFont="1" applyFill="1" applyBorder="1" applyAlignment="1">
      <alignment horizontal="left"/>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3" fillId="0" borderId="0" xfId="0" applyFont="1" applyAlignment="1">
      <alignment horizontal="right"/>
    </xf>
    <xf numFmtId="0" fontId="0" fillId="0" borderId="0" xfId="0" applyBorder="1"/>
    <xf numFmtId="0" fontId="3" fillId="0" borderId="0" xfId="0" applyFont="1"/>
    <xf numFmtId="0" fontId="4" fillId="0" borderId="0" xfId="0" applyFont="1"/>
    <xf numFmtId="9" fontId="0" fillId="0" borderId="1" xfId="6" applyFont="1" applyBorder="1" applyAlignment="1">
      <alignment horizontal="center"/>
    </xf>
    <xf numFmtId="0" fontId="6" fillId="0" borderId="0" xfId="0" applyFont="1" applyAlignment="1">
      <alignment horizontal="right"/>
    </xf>
    <xf numFmtId="14" fontId="5" fillId="0" borderId="0" xfId="0" applyNumberFormat="1" applyFont="1" applyBorder="1" applyAlignment="1">
      <alignment horizontal="right"/>
    </xf>
    <xf numFmtId="0" fontId="0" fillId="0" borderId="6" xfId="0" applyBorder="1"/>
    <xf numFmtId="0" fontId="0" fillId="0" borderId="7" xfId="0" applyBorder="1"/>
    <xf numFmtId="0" fontId="6" fillId="0" borderId="0" xfId="0" applyFont="1" applyBorder="1"/>
    <xf numFmtId="0" fontId="3" fillId="0" borderId="0" xfId="0" applyFont="1" applyBorder="1"/>
    <xf numFmtId="0" fontId="2" fillId="0" borderId="0" xfId="0" applyFont="1" applyFill="1" applyBorder="1"/>
    <xf numFmtId="0" fontId="3" fillId="0" borderId="0" xfId="0" applyFont="1" applyFill="1" applyBorder="1"/>
    <xf numFmtId="164" fontId="3" fillId="0" borderId="0" xfId="11" applyFont="1" applyFill="1" applyBorder="1" applyAlignment="1">
      <alignment horizontal="center"/>
    </xf>
    <xf numFmtId="0" fontId="3" fillId="0" borderId="0" xfId="0" applyFont="1" applyFill="1" applyBorder="1" applyAlignment="1">
      <alignment horizontal="center"/>
    </xf>
    <xf numFmtId="0" fontId="5" fillId="0" borderId="0" xfId="0" applyFont="1" applyFill="1" applyBorder="1"/>
    <xf numFmtId="0" fontId="3" fillId="0" borderId="0" xfId="0" applyFont="1" applyFill="1" applyBorder="1" applyAlignment="1">
      <alignment wrapText="1"/>
    </xf>
    <xf numFmtId="0" fontId="14" fillId="2" borderId="13" xfId="0" applyFont="1" applyFill="1" applyBorder="1" applyAlignment="1">
      <alignment horizontal="center"/>
    </xf>
    <xf numFmtId="0" fontId="1" fillId="0" borderId="1" xfId="0" applyFont="1" applyFill="1" applyBorder="1" applyAlignment="1"/>
    <xf numFmtId="0" fontId="1" fillId="0" borderId="1" xfId="0" applyFont="1" applyFill="1" applyBorder="1" applyAlignment="1">
      <alignment horizontal="left"/>
    </xf>
    <xf numFmtId="0" fontId="1" fillId="0" borderId="0" xfId="0" applyFont="1" applyFill="1" applyBorder="1"/>
    <xf numFmtId="0" fontId="0" fillId="0" borderId="14" xfId="0" applyBorder="1" applyAlignment="1">
      <alignment horizontal="center"/>
    </xf>
    <xf numFmtId="0" fontId="0" fillId="0" borderId="14" xfId="0" applyBorder="1" applyAlignment="1">
      <alignment horizontal="left"/>
    </xf>
    <xf numFmtId="49" fontId="7" fillId="0" borderId="0" xfId="0" applyNumberFormat="1" applyFont="1" applyBorder="1" applyAlignment="1">
      <alignment horizontal="left" wrapText="1"/>
    </xf>
    <xf numFmtId="0" fontId="15" fillId="0" borderId="14" xfId="0" applyFont="1" applyFill="1" applyBorder="1" applyAlignment="1">
      <alignment horizontal="center" wrapText="1"/>
    </xf>
    <xf numFmtId="164" fontId="15" fillId="0" borderId="14" xfId="11" applyFont="1" applyFill="1" applyBorder="1" applyAlignment="1">
      <alignment horizontal="center" wrapText="1"/>
    </xf>
    <xf numFmtId="0" fontId="15" fillId="0" borderId="5" xfId="0" applyFont="1" applyFill="1" applyBorder="1" applyAlignment="1">
      <alignment horizontal="center" wrapText="1"/>
    </xf>
    <xf numFmtId="0" fontId="15" fillId="0" borderId="0" xfId="0" applyFont="1" applyFill="1" applyBorder="1" applyAlignment="1">
      <alignment horizontal="center" wrapText="1"/>
    </xf>
    <xf numFmtId="164" fontId="15" fillId="0" borderId="0" xfId="11" applyFont="1" applyFill="1" applyBorder="1" applyAlignment="1">
      <alignment horizontal="center" wrapText="1"/>
    </xf>
    <xf numFmtId="166" fontId="15" fillId="0" borderId="0" xfId="0" applyNumberFormat="1" applyFont="1" applyFill="1" applyBorder="1" applyAlignment="1">
      <alignment horizontal="center" wrapText="1"/>
    </xf>
    <xf numFmtId="0" fontId="1" fillId="0" borderId="1" xfId="0" applyFont="1" applyBorder="1" applyAlignment="1"/>
    <xf numFmtId="0" fontId="1" fillId="0" borderId="1" xfId="0" applyFont="1" applyFill="1" applyBorder="1" applyAlignment="1">
      <alignment horizontal="right"/>
    </xf>
    <xf numFmtId="0" fontId="1" fillId="0" borderId="1" xfId="0" applyFont="1" applyBorder="1"/>
    <xf numFmtId="1" fontId="1" fillId="0" borderId="1" xfId="0" applyNumberFormat="1" applyFont="1" applyFill="1" applyBorder="1" applyAlignment="1">
      <alignment horizontal="right"/>
    </xf>
    <xf numFmtId="0" fontId="3" fillId="0" borderId="0" xfId="0" applyFont="1" applyFill="1" applyBorder="1" applyAlignment="1" applyProtection="1">
      <alignment horizontal="center" wrapText="1"/>
    </xf>
    <xf numFmtId="164" fontId="3" fillId="0" borderId="0" xfId="11" applyFont="1" applyFill="1" applyBorder="1" applyAlignment="1" applyProtection="1">
      <alignment horizontal="center" wrapText="1"/>
    </xf>
    <xf numFmtId="0" fontId="1" fillId="0" borderId="0" xfId="0" applyFont="1" applyFill="1"/>
    <xf numFmtId="0" fontId="3" fillId="0" borderId="1" xfId="0" applyFont="1" applyFill="1" applyBorder="1" applyAlignment="1">
      <alignment horizontal="center" wrapText="1"/>
    </xf>
    <xf numFmtId="164" fontId="3" fillId="0" borderId="1" xfId="11" applyFont="1" applyFill="1" applyBorder="1" applyAlignment="1">
      <alignment horizontal="center" wrapText="1"/>
    </xf>
    <xf numFmtId="166" fontId="3" fillId="0" borderId="1" xfId="0" applyNumberFormat="1" applyFont="1" applyFill="1" applyBorder="1" applyAlignment="1">
      <alignment horizontal="center" wrapText="1"/>
    </xf>
    <xf numFmtId="0" fontId="3" fillId="0" borderId="1" xfId="0" applyFont="1" applyFill="1" applyBorder="1" applyAlignment="1">
      <alignment horizontal="center"/>
    </xf>
    <xf numFmtId="166" fontId="3" fillId="0" borderId="1" xfId="0" applyNumberFormat="1" applyFont="1" applyFill="1" applyBorder="1" applyAlignment="1">
      <alignment horizontal="center"/>
    </xf>
    <xf numFmtId="0" fontId="5" fillId="0" borderId="0" xfId="0" applyFont="1" applyFill="1"/>
    <xf numFmtId="49" fontId="7" fillId="0" borderId="0" xfId="0" applyNumberFormat="1" applyFont="1" applyFill="1" applyBorder="1" applyAlignment="1">
      <alignment horizontal="left" wrapText="1"/>
    </xf>
    <xf numFmtId="0" fontId="1" fillId="0" borderId="1" xfId="0" applyFont="1" applyFill="1" applyBorder="1" applyProtection="1">
      <protection locked="0"/>
    </xf>
    <xf numFmtId="0" fontId="3" fillId="0" borderId="16" xfId="0" applyFont="1" applyFill="1" applyBorder="1" applyAlignment="1">
      <alignment horizontal="center" wrapText="1"/>
    </xf>
    <xf numFmtId="0" fontId="3" fillId="0" borderId="0" xfId="0" applyFont="1" applyFill="1" applyBorder="1" applyAlignment="1">
      <alignment horizontal="center" wrapText="1"/>
    </xf>
    <xf numFmtId="0" fontId="3" fillId="0" borderId="17" xfId="0" applyFont="1" applyFill="1" applyBorder="1" applyAlignment="1">
      <alignment horizontal="left" wrapText="1"/>
    </xf>
    <xf numFmtId="0" fontId="3" fillId="0" borderId="12" xfId="0" applyFont="1" applyFill="1" applyBorder="1" applyAlignment="1">
      <alignment horizontal="left" wrapText="1"/>
    </xf>
    <xf numFmtId="0" fontId="7" fillId="0" borderId="12" xfId="0" applyFont="1" applyFill="1" applyBorder="1" applyAlignment="1">
      <alignment horizontal="right" wrapText="1"/>
    </xf>
    <xf numFmtId="0" fontId="7" fillId="0" borderId="15" xfId="0" applyFont="1" applyFill="1" applyBorder="1" applyAlignment="1">
      <alignment horizontal="right" wrapText="1"/>
    </xf>
    <xf numFmtId="164" fontId="1" fillId="0" borderId="1" xfId="12" applyFont="1" applyFill="1" applyBorder="1" applyAlignment="1"/>
    <xf numFmtId="0" fontId="1" fillId="0" borderId="14" xfId="0" applyFont="1" applyBorder="1" applyAlignment="1">
      <alignment horizontal="center"/>
    </xf>
    <xf numFmtId="0" fontId="3" fillId="0" borderId="0" xfId="0" applyFont="1" applyAlignment="1">
      <alignment vertical="center" wrapText="1"/>
    </xf>
    <xf numFmtId="0" fontId="1" fillId="0" borderId="0" xfId="0" applyFont="1" applyAlignment="1">
      <alignment vertical="center" wrapText="1"/>
    </xf>
    <xf numFmtId="0" fontId="12" fillId="0" borderId="0" xfId="1" applyAlignment="1" applyProtection="1">
      <alignment vertical="center" wrapText="1"/>
    </xf>
    <xf numFmtId="0" fontId="0" fillId="0" borderId="0" xfId="0" applyAlignment="1">
      <alignment wrapText="1"/>
    </xf>
    <xf numFmtId="0" fontId="1" fillId="0" borderId="0" xfId="0" applyFont="1" applyAlignment="1">
      <alignment horizontal="left"/>
    </xf>
    <xf numFmtId="0" fontId="16" fillId="0" borderId="0" xfId="0" applyFont="1"/>
    <xf numFmtId="0" fontId="17" fillId="0" borderId="0" xfId="0" applyFont="1" applyAlignment="1">
      <alignment horizontal="center"/>
    </xf>
    <xf numFmtId="0" fontId="17" fillId="0" borderId="0" xfId="0" applyFont="1" applyAlignment="1">
      <alignment horizontal="left"/>
    </xf>
    <xf numFmtId="49" fontId="16" fillId="0" borderId="0" xfId="0" applyNumberFormat="1" applyFont="1" applyBorder="1"/>
    <xf numFmtId="0" fontId="17" fillId="0" borderId="0" xfId="0" applyFont="1"/>
    <xf numFmtId="0" fontId="3" fillId="0" borderId="1" xfId="0" applyFont="1" applyFill="1" applyBorder="1" applyAlignment="1" applyProtection="1">
      <alignment horizontal="left"/>
      <protection locked="0"/>
    </xf>
    <xf numFmtId="0" fontId="3" fillId="0" borderId="1" xfId="0" applyFont="1" applyFill="1" applyBorder="1" applyAlignment="1" applyProtection="1">
      <protection locked="0"/>
    </xf>
    <xf numFmtId="0" fontId="3" fillId="0" borderId="1" xfId="0" applyFont="1" applyBorder="1" applyAlignment="1" applyProtection="1">
      <alignment horizontal="left"/>
      <protection locked="0"/>
    </xf>
    <xf numFmtId="0" fontId="3" fillId="0" borderId="4"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Alignment="1">
      <alignment horizontal="left"/>
    </xf>
    <xf numFmtId="0" fontId="0" fillId="0" borderId="6" xfId="0" applyBorder="1" applyAlignment="1">
      <alignment horizontal="center"/>
    </xf>
    <xf numFmtId="0" fontId="6" fillId="0" borderId="7" xfId="0" applyFont="1" applyBorder="1" applyAlignment="1">
      <alignment horizontal="right"/>
    </xf>
    <xf numFmtId="0" fontId="0" fillId="0" borderId="10" xfId="0" applyBorder="1"/>
    <xf numFmtId="0" fontId="0" fillId="0" borderId="11" xfId="0" applyBorder="1"/>
    <xf numFmtId="0" fontId="6" fillId="0" borderId="8" xfId="0" applyFont="1" applyBorder="1"/>
    <xf numFmtId="0" fontId="1" fillId="0" borderId="9" xfId="0" applyFont="1" applyBorder="1"/>
    <xf numFmtId="0" fontId="1" fillId="0" borderId="0" xfId="0" applyFont="1" applyBorder="1"/>
    <xf numFmtId="0" fontId="1" fillId="0" borderId="10" xfId="0" applyFont="1" applyBorder="1"/>
    <xf numFmtId="0" fontId="1" fillId="0" borderId="11" xfId="0" applyFont="1" applyBorder="1"/>
    <xf numFmtId="0" fontId="1" fillId="0" borderId="18" xfId="0" applyFont="1" applyFill="1" applyBorder="1" applyAlignment="1" applyProtection="1">
      <alignment horizontal="center"/>
      <protection locked="0"/>
    </xf>
    <xf numFmtId="0" fontId="1" fillId="0" borderId="0" xfId="0" applyFont="1"/>
    <xf numFmtId="9" fontId="1" fillId="0" borderId="1" xfId="6" applyFont="1" applyFill="1" applyBorder="1" applyAlignment="1">
      <alignment horizontal="center"/>
    </xf>
    <xf numFmtId="166" fontId="1" fillId="0" borderId="1" xfId="0" applyNumberFormat="1" applyFont="1" applyFill="1" applyBorder="1" applyAlignment="1">
      <alignment horizontal="center"/>
    </xf>
    <xf numFmtId="164" fontId="1" fillId="0" borderId="1" xfId="12" applyFont="1" applyFill="1" applyBorder="1" applyAlignment="1">
      <alignment horizontal="right"/>
    </xf>
    <xf numFmtId="9" fontId="1" fillId="0" borderId="1" xfId="6" applyNumberFormat="1" applyFont="1" applyFill="1" applyBorder="1" applyAlignment="1">
      <alignment horizontal="center"/>
    </xf>
    <xf numFmtId="1" fontId="1" fillId="0" borderId="1" xfId="0" applyNumberFormat="1" applyFont="1" applyBorder="1" applyAlignment="1">
      <alignment horizontal="right"/>
    </xf>
    <xf numFmtId="0" fontId="1" fillId="0" borderId="1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0" xfId="0" applyFont="1" applyFill="1" applyBorder="1" applyAlignment="1">
      <alignment wrapText="1"/>
    </xf>
    <xf numFmtId="164" fontId="1" fillId="0" borderId="0" xfId="11" applyFont="1" applyFill="1" applyBorder="1"/>
    <xf numFmtId="0" fontId="3" fillId="0" borderId="3" xfId="0" applyFont="1" applyFill="1" applyBorder="1" applyAlignment="1">
      <alignment horizontal="center" wrapText="1"/>
    </xf>
    <xf numFmtId="164" fontId="3" fillId="0" borderId="20" xfId="11" applyFont="1" applyFill="1" applyBorder="1" applyAlignment="1">
      <alignment horizontal="center" wrapText="1"/>
    </xf>
    <xf numFmtId="166" fontId="3" fillId="0" borderId="20" xfId="0" applyNumberFormat="1" applyFont="1" applyFill="1" applyBorder="1" applyAlignment="1">
      <alignment horizontal="center" wrapText="1"/>
    </xf>
    <xf numFmtId="0" fontId="3" fillId="0" borderId="4" xfId="0" applyFont="1" applyFill="1" applyBorder="1" applyAlignment="1">
      <alignment horizontal="center" wrapText="1"/>
    </xf>
    <xf numFmtId="0" fontId="3" fillId="0" borderId="20" xfId="0" applyFont="1" applyFill="1" applyBorder="1" applyAlignment="1">
      <alignment horizontal="center" wrapText="1"/>
    </xf>
    <xf numFmtId="0" fontId="1" fillId="0" borderId="1" xfId="0" applyFont="1" applyBorder="1" applyAlignment="1">
      <alignment horizontal="right"/>
    </xf>
    <xf numFmtId="0" fontId="1" fillId="0" borderId="1" xfId="0" applyFont="1" applyBorder="1" applyAlignment="1">
      <alignment horizontal="left"/>
    </xf>
    <xf numFmtId="164" fontId="1" fillId="0" borderId="1" xfId="13" applyFont="1" applyFill="1" applyBorder="1" applyAlignment="1"/>
    <xf numFmtId="9" fontId="1" fillId="0" borderId="1" xfId="7" applyFont="1" applyFill="1" applyBorder="1" applyAlignment="1">
      <alignment horizontal="center"/>
    </xf>
    <xf numFmtId="164" fontId="1" fillId="0" borderId="1" xfId="13" applyFont="1" applyFill="1" applyBorder="1" applyAlignment="1">
      <alignment horizontal="right"/>
    </xf>
    <xf numFmtId="0" fontId="3" fillId="0" borderId="4" xfId="0" applyFont="1" applyBorder="1" applyAlignment="1" applyProtection="1">
      <alignment horizontal="left"/>
      <protection locked="0"/>
    </xf>
    <xf numFmtId="0" fontId="1" fillId="0" borderId="3" xfId="0" applyFont="1" applyFill="1" applyBorder="1" applyAlignment="1" applyProtection="1">
      <alignment horizontal="left"/>
      <protection locked="0"/>
    </xf>
    <xf numFmtId="0" fontId="1" fillId="0" borderId="20" xfId="0" applyFont="1" applyFill="1" applyBorder="1" applyAlignment="1" applyProtection="1">
      <alignment horizontal="left"/>
      <protection locked="0"/>
    </xf>
    <xf numFmtId="0" fontId="1" fillId="0" borderId="21"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0" fontId="1" fillId="0" borderId="27" xfId="0" applyFont="1" applyFill="1" applyBorder="1" applyAlignment="1" applyProtection="1">
      <alignment horizontal="left"/>
      <protection locked="0"/>
    </xf>
    <xf numFmtId="0" fontId="1" fillId="0" borderId="28" xfId="0" applyFont="1" applyFill="1" applyBorder="1" applyAlignment="1" applyProtection="1">
      <alignment horizontal="left"/>
      <protection locked="0"/>
    </xf>
    <xf numFmtId="49" fontId="1" fillId="0" borderId="6" xfId="0" applyNumberFormat="1" applyFont="1" applyFill="1" applyBorder="1" applyAlignment="1" applyProtection="1">
      <alignment horizontal="left" wrapText="1"/>
      <protection locked="0"/>
    </xf>
    <xf numFmtId="49" fontId="1" fillId="0" borderId="32" xfId="0" applyNumberFormat="1" applyFont="1" applyFill="1" applyBorder="1" applyAlignment="1" applyProtection="1">
      <alignment horizontal="left" wrapText="1"/>
      <protection locked="0"/>
    </xf>
    <xf numFmtId="49" fontId="1" fillId="0" borderId="7" xfId="0" applyNumberFormat="1" applyFont="1" applyFill="1" applyBorder="1" applyAlignment="1" applyProtection="1">
      <alignment horizontal="left" wrapText="1"/>
      <protection locked="0"/>
    </xf>
    <xf numFmtId="49" fontId="1" fillId="0" borderId="8" xfId="0" applyNumberFormat="1" applyFont="1" applyFill="1" applyBorder="1" applyAlignment="1" applyProtection="1">
      <alignment horizontal="left" wrapText="1"/>
      <protection locked="0"/>
    </xf>
    <xf numFmtId="49" fontId="1" fillId="0" borderId="0" xfId="0" applyNumberFormat="1" applyFont="1" applyFill="1" applyBorder="1" applyAlignment="1" applyProtection="1">
      <alignment horizontal="left" wrapText="1"/>
      <protection locked="0"/>
    </xf>
    <xf numFmtId="49" fontId="1" fillId="0" borderId="9" xfId="0" applyNumberFormat="1" applyFont="1" applyFill="1" applyBorder="1" applyAlignment="1" applyProtection="1">
      <alignment horizontal="left" wrapText="1"/>
      <protection locked="0"/>
    </xf>
    <xf numFmtId="49" fontId="1" fillId="0" borderId="10" xfId="0" applyNumberFormat="1" applyFont="1" applyFill="1" applyBorder="1" applyAlignment="1" applyProtection="1">
      <alignment horizontal="left" wrapText="1"/>
      <protection locked="0"/>
    </xf>
    <xf numFmtId="49" fontId="1" fillId="0" borderId="33" xfId="0" applyNumberFormat="1" applyFont="1" applyFill="1" applyBorder="1" applyAlignment="1" applyProtection="1">
      <alignment horizontal="left" wrapText="1"/>
      <protection locked="0"/>
    </xf>
    <xf numFmtId="49" fontId="1" fillId="0" borderId="11" xfId="0" applyNumberFormat="1" applyFont="1" applyFill="1" applyBorder="1" applyAlignment="1" applyProtection="1">
      <alignment horizontal="left" wrapText="1"/>
      <protection locked="0"/>
    </xf>
    <xf numFmtId="49" fontId="7" fillId="0" borderId="14" xfId="0" applyNumberFormat="1" applyFont="1" applyBorder="1" applyAlignment="1">
      <alignment horizontal="left" wrapText="1"/>
    </xf>
    <xf numFmtId="0" fontId="9" fillId="0" borderId="3" xfId="0" applyFont="1" applyFill="1" applyBorder="1" applyAlignment="1">
      <alignment horizontal="center" wrapText="1"/>
    </xf>
    <xf numFmtId="0" fontId="9" fillId="0" borderId="20" xfId="0" applyFont="1" applyFill="1" applyBorder="1" applyAlignment="1">
      <alignment horizontal="center" wrapText="1"/>
    </xf>
    <xf numFmtId="0" fontId="9" fillId="0" borderId="4" xfId="0" applyFont="1" applyFill="1" applyBorder="1" applyAlignment="1">
      <alignment horizontal="center" wrapText="1"/>
    </xf>
    <xf numFmtId="0" fontId="9" fillId="3" borderId="3" xfId="0" applyFont="1" applyFill="1" applyBorder="1" applyAlignment="1">
      <alignment horizontal="center" wrapText="1"/>
    </xf>
    <xf numFmtId="0" fontId="9" fillId="3" borderId="20" xfId="0" applyFont="1" applyFill="1" applyBorder="1" applyAlignment="1">
      <alignment horizontal="center" wrapText="1"/>
    </xf>
    <xf numFmtId="0" fontId="9" fillId="3" borderId="4" xfId="0" applyFont="1" applyFill="1" applyBorder="1" applyAlignment="1">
      <alignment horizontal="center" wrapText="1"/>
    </xf>
    <xf numFmtId="0" fontId="3" fillId="0" borderId="29" xfId="0" applyFont="1" applyFill="1" applyBorder="1" applyAlignment="1" applyProtection="1">
      <alignment horizontal="left" wrapText="1"/>
    </xf>
    <xf numFmtId="0" fontId="3" fillId="0" borderId="30" xfId="0" applyFont="1" applyFill="1" applyBorder="1" applyAlignment="1" applyProtection="1">
      <alignment horizontal="left" wrapText="1"/>
    </xf>
    <xf numFmtId="0" fontId="3" fillId="0" borderId="31" xfId="0" applyFont="1" applyFill="1" applyBorder="1" applyAlignment="1" applyProtection="1">
      <alignment horizontal="left" wrapText="1"/>
    </xf>
    <xf numFmtId="0" fontId="1" fillId="0" borderId="23" xfId="0" applyFont="1" applyFill="1" applyBorder="1" applyAlignment="1" applyProtection="1">
      <alignment horizontal="left"/>
      <protection locked="0"/>
    </xf>
    <xf numFmtId="0" fontId="1" fillId="0" borderId="24" xfId="0" applyFont="1" applyFill="1" applyBorder="1" applyAlignment="1" applyProtection="1">
      <alignment horizontal="left"/>
      <protection locked="0"/>
    </xf>
    <xf numFmtId="0" fontId="1" fillId="0" borderId="25" xfId="0" applyFont="1" applyFill="1" applyBorder="1" applyAlignment="1" applyProtection="1">
      <alignment horizontal="left"/>
      <protection locked="0"/>
    </xf>
    <xf numFmtId="0" fontId="10" fillId="0" borderId="3" xfId="1" applyFont="1" applyFill="1" applyBorder="1" applyAlignment="1" applyProtection="1">
      <alignment horizontal="left"/>
      <protection locked="0"/>
    </xf>
    <xf numFmtId="0" fontId="10" fillId="0" borderId="20" xfId="1" applyFont="1" applyFill="1" applyBorder="1" applyAlignment="1" applyProtection="1">
      <alignment horizontal="left"/>
      <protection locked="0"/>
    </xf>
    <xf numFmtId="0" fontId="10" fillId="0" borderId="21" xfId="1" applyFont="1" applyFill="1" applyBorder="1" applyAlignment="1" applyProtection="1">
      <alignment horizontal="left"/>
      <protection locked="0"/>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3" fillId="0" borderId="21" xfId="0" applyFont="1" applyFill="1" applyBorder="1" applyAlignment="1">
      <alignment horizontal="center" wrapText="1"/>
    </xf>
    <xf numFmtId="0" fontId="1" fillId="0" borderId="38" xfId="0" applyFont="1" applyFill="1" applyBorder="1" applyAlignment="1">
      <alignment horizontal="left" wrapText="1"/>
    </xf>
    <xf numFmtId="0" fontId="1" fillId="0" borderId="39" xfId="0" applyFont="1" applyFill="1" applyBorder="1" applyAlignment="1">
      <alignment horizontal="left" wrapText="1"/>
    </xf>
    <xf numFmtId="0" fontId="14" fillId="2" borderId="34" xfId="0" applyFont="1" applyFill="1" applyBorder="1" applyAlignment="1">
      <alignment horizontal="center" wrapText="1"/>
    </xf>
    <xf numFmtId="0" fontId="14" fillId="2" borderId="35" xfId="0" applyFont="1" applyFill="1" applyBorder="1" applyAlignment="1">
      <alignment horizontal="center" wrapText="1"/>
    </xf>
    <xf numFmtId="0" fontId="1" fillId="0" borderId="2" xfId="0" applyFont="1" applyFill="1" applyBorder="1" applyAlignment="1">
      <alignment horizontal="left" wrapText="1"/>
    </xf>
    <xf numFmtId="0" fontId="1" fillId="0" borderId="36" xfId="0" applyFont="1" applyFill="1" applyBorder="1" applyAlignment="1">
      <alignment horizontal="left" wrapText="1"/>
    </xf>
    <xf numFmtId="0" fontId="1" fillId="0" borderId="1" xfId="0" applyFont="1" applyFill="1" applyBorder="1" applyAlignment="1">
      <alignment horizontal="left" wrapText="1"/>
    </xf>
    <xf numFmtId="0" fontId="1" fillId="0" borderId="37" xfId="0" applyFont="1" applyFill="1" applyBorder="1" applyAlignment="1">
      <alignment horizontal="left" wrapText="1"/>
    </xf>
  </cellXfs>
  <cellStyles count="16">
    <cellStyle name="Hyperlink" xfId="1" builtinId="8"/>
    <cellStyle name="Hyperlink 2" xfId="2" xr:uid="{00000000-0005-0000-0000-000002000000}"/>
    <cellStyle name="Hyperlink 3" xfId="3" xr:uid="{00000000-0005-0000-0000-000003000000}"/>
    <cellStyle name="Komma 2" xfId="4" xr:uid="{00000000-0005-0000-0000-000004000000}"/>
    <cellStyle name="Komma 2 2" xfId="5" xr:uid="{00000000-0005-0000-0000-000005000000}"/>
    <cellStyle name="Procent 2" xfId="6" xr:uid="{00000000-0005-0000-0000-000007000000}"/>
    <cellStyle name="Procent 2 2" xfId="7" xr:uid="{00000000-0005-0000-0000-000008000000}"/>
    <cellStyle name="Procent 3" xfId="8" xr:uid="{00000000-0005-0000-0000-000009000000}"/>
    <cellStyle name="Standaard" xfId="0" builtinId="0"/>
    <cellStyle name="Standaard 2" xfId="9" xr:uid="{00000000-0005-0000-0000-00000A000000}"/>
    <cellStyle name="Standaard 3" xfId="10" xr:uid="{00000000-0005-0000-0000-00000B000000}"/>
    <cellStyle name="Valuta" xfId="11" builtinId="4"/>
    <cellStyle name="Valuta 2" xfId="12" xr:uid="{00000000-0005-0000-0000-00000C000000}"/>
    <cellStyle name="Valuta 2 2" xfId="13" xr:uid="{00000000-0005-0000-0000-00000D000000}"/>
    <cellStyle name="Valuta 3" xfId="14" xr:uid="{00000000-0005-0000-0000-00000E000000}"/>
    <cellStyle name="Valuta 4"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742406</xdr:colOff>
      <xdr:row>13</xdr:row>
      <xdr:rowOff>40920</xdr:rowOff>
    </xdr:from>
    <xdr:to>
      <xdr:col>9</xdr:col>
      <xdr:colOff>549529</xdr:colOff>
      <xdr:row>15</xdr:row>
      <xdr:rowOff>12414</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006" y="2424891"/>
          <a:ext cx="2593866" cy="668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733425</xdr:colOff>
      <xdr:row>26</xdr:row>
      <xdr:rowOff>156210</xdr:rowOff>
    </xdr:from>
    <xdr:to>
      <xdr:col>4</xdr:col>
      <xdr:colOff>509717</xdr:colOff>
      <xdr:row>35</xdr:row>
      <xdr:rowOff>9355</xdr:rowOff>
    </xdr:to>
    <xdr:pic>
      <xdr:nvPicPr>
        <xdr:cNvPr id="5" name="Afbeelding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stretch>
          <a:fillRect/>
        </a:stretch>
      </xdr:blipFill>
      <xdr:spPr>
        <a:xfrm>
          <a:off x="733425" y="5916930"/>
          <a:ext cx="6580952" cy="1361905"/>
        </a:xfrm>
        <a:prstGeom prst="rect">
          <a:avLst/>
        </a:prstGeom>
      </xdr:spPr>
    </xdr:pic>
    <xdr:clientData/>
  </xdr:twoCellAnchor>
  <xdr:twoCellAnchor>
    <xdr:from>
      <xdr:col>0</xdr:col>
      <xdr:colOff>600075</xdr:colOff>
      <xdr:row>26</xdr:row>
      <xdr:rowOff>104775</xdr:rowOff>
    </xdr:from>
    <xdr:to>
      <xdr:col>1</xdr:col>
      <xdr:colOff>1419226</xdr:colOff>
      <xdr:row>32</xdr:row>
      <xdr:rowOff>114300</xdr:rowOff>
    </xdr:to>
    <xdr:sp macro="" textlink="">
      <xdr:nvSpPr>
        <xdr:cNvPr id="12" name="Ovaal 11">
          <a:extLst>
            <a:ext uri="{FF2B5EF4-FFF2-40B4-BE49-F238E27FC236}">
              <a16:creationId xmlns:a16="http://schemas.microsoft.com/office/drawing/2014/main" id="{00000000-0008-0000-0100-00000C000000}"/>
            </a:ext>
          </a:extLst>
        </xdr:cNvPr>
        <xdr:cNvSpPr/>
      </xdr:nvSpPr>
      <xdr:spPr>
        <a:xfrm>
          <a:off x="600075" y="6086475"/>
          <a:ext cx="1552576" cy="981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xdr:from>
      <xdr:col>1</xdr:col>
      <xdr:colOff>781050</xdr:colOff>
      <xdr:row>10</xdr:row>
      <xdr:rowOff>152400</xdr:rowOff>
    </xdr:from>
    <xdr:to>
      <xdr:col>3</xdr:col>
      <xdr:colOff>342900</xdr:colOff>
      <xdr:row>24</xdr:row>
      <xdr:rowOff>123825</xdr:rowOff>
    </xdr:to>
    <xdr:sp macro="" textlink="">
      <xdr:nvSpPr>
        <xdr:cNvPr id="13" name="Ovaal 12">
          <a:extLst>
            <a:ext uri="{FF2B5EF4-FFF2-40B4-BE49-F238E27FC236}">
              <a16:creationId xmlns:a16="http://schemas.microsoft.com/office/drawing/2014/main" id="{00000000-0008-0000-0100-00000D000000}"/>
            </a:ext>
          </a:extLst>
        </xdr:cNvPr>
        <xdr:cNvSpPr/>
      </xdr:nvSpPr>
      <xdr:spPr>
        <a:xfrm>
          <a:off x="1514475" y="3714750"/>
          <a:ext cx="4838700" cy="2228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0</xdr:col>
      <xdr:colOff>723900</xdr:colOff>
      <xdr:row>50</xdr:row>
      <xdr:rowOff>114300</xdr:rowOff>
    </xdr:from>
    <xdr:to>
      <xdr:col>4</xdr:col>
      <xdr:colOff>0</xdr:colOff>
      <xdr:row>61</xdr:row>
      <xdr:rowOff>114300</xdr:rowOff>
    </xdr:to>
    <xdr:pic>
      <xdr:nvPicPr>
        <xdr:cNvPr id="1150" name="Picture 6">
          <a:extLst>
            <a:ext uri="{FF2B5EF4-FFF2-40B4-BE49-F238E27FC236}">
              <a16:creationId xmlns:a16="http://schemas.microsoft.com/office/drawing/2014/main" id="{00000000-0008-0000-0100-00007E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3900" y="9667875"/>
          <a:ext cx="5895975" cy="17811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36</xdr:row>
      <xdr:rowOff>9525</xdr:rowOff>
    </xdr:from>
    <xdr:to>
      <xdr:col>3</xdr:col>
      <xdr:colOff>600075</xdr:colOff>
      <xdr:row>50</xdr:row>
      <xdr:rowOff>38100</xdr:rowOff>
    </xdr:to>
    <xdr:pic>
      <xdr:nvPicPr>
        <xdr:cNvPr id="1151" name="Picture 8">
          <a:extLst>
            <a:ext uri="{FF2B5EF4-FFF2-40B4-BE49-F238E27FC236}">
              <a16:creationId xmlns:a16="http://schemas.microsoft.com/office/drawing/2014/main" id="{00000000-0008-0000-0100-00007F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0" y="7296150"/>
          <a:ext cx="584835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657224</xdr:colOff>
      <xdr:row>51</xdr:row>
      <xdr:rowOff>142875</xdr:rowOff>
    </xdr:from>
    <xdr:to>
      <xdr:col>1</xdr:col>
      <xdr:colOff>895350</xdr:colOff>
      <xdr:row>62</xdr:row>
      <xdr:rowOff>133350</xdr:rowOff>
    </xdr:to>
    <xdr:sp macro="" textlink="">
      <xdr:nvSpPr>
        <xdr:cNvPr id="16" name="Ovaal 15">
          <a:extLst>
            <a:ext uri="{FF2B5EF4-FFF2-40B4-BE49-F238E27FC236}">
              <a16:creationId xmlns:a16="http://schemas.microsoft.com/office/drawing/2014/main" id="{00000000-0008-0000-0100-000010000000}"/>
            </a:ext>
          </a:extLst>
        </xdr:cNvPr>
        <xdr:cNvSpPr/>
      </xdr:nvSpPr>
      <xdr:spPr>
        <a:xfrm>
          <a:off x="657224" y="10267950"/>
          <a:ext cx="971551" cy="1771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28575</xdr:colOff>
      <xdr:row>63</xdr:row>
      <xdr:rowOff>38100</xdr:rowOff>
    </xdr:from>
    <xdr:to>
      <xdr:col>3</xdr:col>
      <xdr:colOff>581025</xdr:colOff>
      <xdr:row>76</xdr:row>
      <xdr:rowOff>95250</xdr:rowOff>
    </xdr:to>
    <xdr:pic>
      <xdr:nvPicPr>
        <xdr:cNvPr id="1153" name="Picture 10">
          <a:extLst>
            <a:ext uri="{FF2B5EF4-FFF2-40B4-BE49-F238E27FC236}">
              <a16:creationId xmlns:a16="http://schemas.microsoft.com/office/drawing/2014/main" id="{00000000-0008-0000-0100-000081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32780"/>
        <a:stretch>
          <a:fillRect/>
        </a:stretch>
      </xdr:blipFill>
      <xdr:spPr bwMode="auto">
        <a:xfrm>
          <a:off x="762000" y="11696700"/>
          <a:ext cx="5829300" cy="21621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3724275</xdr:colOff>
      <xdr:row>63</xdr:row>
      <xdr:rowOff>47625</xdr:rowOff>
    </xdr:from>
    <xdr:to>
      <xdr:col>2</xdr:col>
      <xdr:colOff>655762</xdr:colOff>
      <xdr:row>76</xdr:row>
      <xdr:rowOff>19050</xdr:rowOff>
    </xdr:to>
    <xdr:sp macro="" textlink="">
      <xdr:nvSpPr>
        <xdr:cNvPr id="18" name="Ovaal 17">
          <a:extLst>
            <a:ext uri="{FF2B5EF4-FFF2-40B4-BE49-F238E27FC236}">
              <a16:creationId xmlns:a16="http://schemas.microsoft.com/office/drawing/2014/main" id="{00000000-0008-0000-0100-000012000000}"/>
            </a:ext>
          </a:extLst>
        </xdr:cNvPr>
        <xdr:cNvSpPr/>
      </xdr:nvSpPr>
      <xdr:spPr>
        <a:xfrm>
          <a:off x="4457700" y="12115800"/>
          <a:ext cx="1398712" cy="2076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19050</xdr:colOff>
      <xdr:row>78</xdr:row>
      <xdr:rowOff>19050</xdr:rowOff>
    </xdr:from>
    <xdr:to>
      <xdr:col>4</xdr:col>
      <xdr:colOff>0</xdr:colOff>
      <xdr:row>85</xdr:row>
      <xdr:rowOff>152400</xdr:rowOff>
    </xdr:to>
    <xdr:pic>
      <xdr:nvPicPr>
        <xdr:cNvPr id="1155" name="Picture 12">
          <a:extLst>
            <a:ext uri="{FF2B5EF4-FFF2-40B4-BE49-F238E27FC236}">
              <a16:creationId xmlns:a16="http://schemas.microsoft.com/office/drawing/2014/main" id="{00000000-0008-0000-0100-000083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52475" y="14106525"/>
          <a:ext cx="5867400" cy="12668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409575</xdr:colOff>
      <xdr:row>81</xdr:row>
      <xdr:rowOff>9525</xdr:rowOff>
    </xdr:from>
    <xdr:to>
      <xdr:col>4</xdr:col>
      <xdr:colOff>361949</xdr:colOff>
      <xdr:row>87</xdr:row>
      <xdr:rowOff>57150</xdr:rowOff>
    </xdr:to>
    <xdr:sp macro="" textlink="">
      <xdr:nvSpPr>
        <xdr:cNvPr id="20" name="Ovaal 19">
          <a:extLst>
            <a:ext uri="{FF2B5EF4-FFF2-40B4-BE49-F238E27FC236}">
              <a16:creationId xmlns:a16="http://schemas.microsoft.com/office/drawing/2014/main" id="{00000000-0008-0000-0100-000014000000}"/>
            </a:ext>
          </a:extLst>
        </xdr:cNvPr>
        <xdr:cNvSpPr/>
      </xdr:nvSpPr>
      <xdr:spPr>
        <a:xfrm>
          <a:off x="409575" y="14582775"/>
          <a:ext cx="6572249" cy="1019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9525</xdr:colOff>
      <xdr:row>87</xdr:row>
      <xdr:rowOff>142875</xdr:rowOff>
    </xdr:from>
    <xdr:to>
      <xdr:col>4</xdr:col>
      <xdr:colOff>0</xdr:colOff>
      <xdr:row>108</xdr:row>
      <xdr:rowOff>142875</xdr:rowOff>
    </xdr:to>
    <xdr:pic>
      <xdr:nvPicPr>
        <xdr:cNvPr id="1157" name="Picture 16">
          <a:extLst>
            <a:ext uri="{FF2B5EF4-FFF2-40B4-BE49-F238E27FC236}">
              <a16:creationId xmlns:a16="http://schemas.microsoft.com/office/drawing/2014/main" id="{00000000-0008-0000-0100-0000850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42950" y="15687675"/>
          <a:ext cx="5876925" cy="34004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10</xdr:row>
      <xdr:rowOff>128737</xdr:rowOff>
    </xdr:from>
    <xdr:to>
      <xdr:col>4</xdr:col>
      <xdr:colOff>19051</xdr:colOff>
      <xdr:row>25</xdr:row>
      <xdr:rowOff>114300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426" y="3214837"/>
          <a:ext cx="5905500" cy="2404913"/>
        </a:xfrm>
        <a:prstGeom prst="rect">
          <a:avLst/>
        </a:prstGeom>
      </xdr:spPr>
    </xdr:pic>
    <xdr:clientData/>
  </xdr:twoCellAnchor>
  <xdr:twoCellAnchor editAs="oneCell">
    <xdr:from>
      <xdr:col>1</xdr:col>
      <xdr:colOff>3802380</xdr:colOff>
      <xdr:row>0</xdr:row>
      <xdr:rowOff>68580</xdr:rowOff>
    </xdr:from>
    <xdr:to>
      <xdr:col>3</xdr:col>
      <xdr:colOff>588599</xdr:colOff>
      <xdr:row>3</xdr:row>
      <xdr:rowOff>38100</xdr:rowOff>
    </xdr:to>
    <xdr:pic>
      <xdr:nvPicPr>
        <xdr:cNvPr id="4" name="Afbeelding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556760" y="68580"/>
          <a:ext cx="2211659" cy="57150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oerismevan.nl/visitarnhemnijmegen/doe-mee/leveringsvoorwaar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rgb="FF003399"/>
  </sheetPr>
  <dimension ref="A1:J106"/>
  <sheetViews>
    <sheetView view="pageBreakPreview" topLeftCell="A70" zoomScale="110" zoomScaleNormal="100" zoomScaleSheetLayoutView="110" workbookViewId="0">
      <selection activeCell="J41" sqref="J41:J61"/>
    </sheetView>
  </sheetViews>
  <sheetFormatPr defaultRowHeight="12.75" x14ac:dyDescent="0.2"/>
  <cols>
    <col min="1" max="1" width="15.85546875" style="42" customWidth="1"/>
    <col min="2" max="2" width="12" style="4" customWidth="1"/>
    <col min="3" max="3" width="41.85546875" style="5" customWidth="1"/>
    <col min="4" max="4" width="13.7109375" style="4" customWidth="1"/>
    <col min="5" max="5" width="6.7109375" style="3" bestFit="1" customWidth="1"/>
    <col min="6" max="6" width="7.5703125" style="3" bestFit="1" customWidth="1"/>
    <col min="7" max="7" width="14" style="3" customWidth="1"/>
    <col min="8" max="9" width="13.28515625" style="3" customWidth="1"/>
    <col min="10" max="10" width="49" style="5" customWidth="1"/>
  </cols>
  <sheetData>
    <row r="1" spans="1:10" ht="21" thickBot="1" x14ac:dyDescent="0.35">
      <c r="A1" s="48" t="s">
        <v>0</v>
      </c>
      <c r="I1" s="6"/>
      <c r="J1" s="12"/>
    </row>
    <row r="2" spans="1:10" x14ac:dyDescent="0.2">
      <c r="A2" s="53" t="s">
        <v>1</v>
      </c>
      <c r="B2" s="132"/>
      <c r="C2" s="133"/>
      <c r="D2" s="133"/>
      <c r="E2" s="134"/>
      <c r="G2" s="74" t="s">
        <v>2</v>
      </c>
      <c r="I2" s="75"/>
      <c r="J2" s="76"/>
    </row>
    <row r="3" spans="1:10" ht="12.75" customHeight="1" thickBot="1" x14ac:dyDescent="0.25">
      <c r="A3" s="54" t="s">
        <v>3</v>
      </c>
      <c r="B3" s="107"/>
      <c r="C3" s="108"/>
      <c r="D3" s="108"/>
      <c r="E3" s="109"/>
      <c r="F3" s="9"/>
      <c r="H3"/>
      <c r="I3" s="77"/>
      <c r="J3" s="78"/>
    </row>
    <row r="4" spans="1:10" ht="14.25" x14ac:dyDescent="0.2">
      <c r="A4" s="54" t="s">
        <v>4</v>
      </c>
      <c r="B4" s="135"/>
      <c r="C4" s="136"/>
      <c r="D4" s="136"/>
      <c r="E4" s="137"/>
      <c r="F4" s="9"/>
      <c r="G4" s="8" t="str">
        <f>"Voor ontvangst"&amp;" "&amp;"namens"&amp;" "&amp;B2</f>
        <v xml:space="preserve">Voor ontvangst namens </v>
      </c>
      <c r="H4" s="7"/>
      <c r="I4" s="13"/>
      <c r="J4" s="14"/>
    </row>
    <row r="5" spans="1:10" ht="12.75" customHeight="1" x14ac:dyDescent="0.2">
      <c r="A5" s="54" t="s">
        <v>5</v>
      </c>
      <c r="B5" s="107"/>
      <c r="C5" s="108"/>
      <c r="D5" s="108"/>
      <c r="E5" s="109"/>
      <c r="F5" s="9"/>
      <c r="G5" s="15" t="s">
        <v>6</v>
      </c>
      <c r="H5" s="15"/>
      <c r="I5" s="79"/>
      <c r="J5" s="80"/>
    </row>
    <row r="6" spans="1:10" ht="15" thickBot="1" x14ac:dyDescent="0.25">
      <c r="A6" s="138" t="s">
        <v>7</v>
      </c>
      <c r="B6" s="139"/>
      <c r="C6" s="139"/>
      <c r="D6" s="139"/>
      <c r="E6" s="140"/>
      <c r="F6" s="9"/>
      <c r="G6" s="16"/>
      <c r="H6" s="81"/>
      <c r="I6" s="82"/>
      <c r="J6" s="83"/>
    </row>
    <row r="7" spans="1:10" ht="15" thickBot="1" x14ac:dyDescent="0.25">
      <c r="A7" s="55" t="s">
        <v>8</v>
      </c>
      <c r="B7" s="107"/>
      <c r="C7" s="108"/>
      <c r="D7" s="108"/>
      <c r="E7" s="109"/>
      <c r="F7" s="9"/>
      <c r="G7" s="81"/>
      <c r="H7" s="81"/>
      <c r="I7" s="81"/>
      <c r="J7" s="15" t="s">
        <v>9</v>
      </c>
    </row>
    <row r="8" spans="1:10" ht="15" thickBot="1" x14ac:dyDescent="0.25">
      <c r="A8" s="55" t="s">
        <v>10</v>
      </c>
      <c r="B8" s="107"/>
      <c r="C8" s="108"/>
      <c r="D8" s="108"/>
      <c r="E8" s="109"/>
      <c r="F8" s="9"/>
      <c r="G8" s="84"/>
      <c r="H8" s="85" t="s">
        <v>11</v>
      </c>
      <c r="I8" s="85"/>
      <c r="J8" s="85"/>
    </row>
    <row r="9" spans="1:10" ht="15" thickBot="1" x14ac:dyDescent="0.25">
      <c r="A9" s="55" t="s">
        <v>12</v>
      </c>
      <c r="B9" s="107"/>
      <c r="C9" s="108"/>
      <c r="D9" s="108"/>
      <c r="E9" s="109"/>
      <c r="F9" s="9"/>
      <c r="G9" s="84"/>
      <c r="H9" s="63" t="s">
        <v>13</v>
      </c>
      <c r="I9" s="85"/>
      <c r="J9" s="85"/>
    </row>
    <row r="10" spans="1:10" ht="14.25" x14ac:dyDescent="0.2">
      <c r="A10" s="138" t="s">
        <v>14</v>
      </c>
      <c r="B10" s="139"/>
      <c r="C10" s="139"/>
      <c r="D10" s="139"/>
      <c r="E10" s="140"/>
      <c r="F10" s="9"/>
      <c r="G10" s="64" t="s">
        <v>15</v>
      </c>
      <c r="H10" s="65"/>
      <c r="I10" s="65"/>
      <c r="J10" s="66"/>
    </row>
    <row r="11" spans="1:10" ht="14.25" x14ac:dyDescent="0.2">
      <c r="A11" s="55" t="s">
        <v>8</v>
      </c>
      <c r="B11" s="107"/>
      <c r="C11" s="108"/>
      <c r="D11" s="108"/>
      <c r="E11" s="109"/>
      <c r="G11" s="67"/>
      <c r="H11" s="68"/>
      <c r="I11" s="68"/>
      <c r="J11" s="68"/>
    </row>
    <row r="12" spans="1:10" x14ac:dyDescent="0.2">
      <c r="A12" s="55" t="s">
        <v>10</v>
      </c>
      <c r="B12" s="107"/>
      <c r="C12" s="108"/>
      <c r="D12" s="108"/>
      <c r="E12" s="109"/>
    </row>
    <row r="13" spans="1:10" ht="13.5" thickBot="1" x14ac:dyDescent="0.25">
      <c r="A13" s="56" t="s">
        <v>12</v>
      </c>
      <c r="B13" s="110"/>
      <c r="C13" s="111"/>
      <c r="D13" s="111"/>
      <c r="E13" s="112"/>
      <c r="G13" s="63" t="s">
        <v>16</v>
      </c>
    </row>
    <row r="15" spans="1:10" ht="42" customHeight="1" x14ac:dyDescent="0.2">
      <c r="A15" s="122" t="s">
        <v>17</v>
      </c>
      <c r="B15" s="122"/>
      <c r="C15" s="122"/>
      <c r="D15" s="122"/>
      <c r="E15" s="122"/>
      <c r="F15" s="122"/>
      <c r="G15" s="27"/>
      <c r="H15" s="27"/>
      <c r="I15" s="58"/>
      <c r="J15" s="28"/>
    </row>
    <row r="16" spans="1:10" ht="16.5" customHeight="1" x14ac:dyDescent="0.2">
      <c r="A16" s="49"/>
      <c r="B16" s="29"/>
      <c r="C16" s="29"/>
      <c r="D16" s="29"/>
    </row>
    <row r="17" spans="1:10" s="26" customFormat="1" ht="24.75" customHeight="1" x14ac:dyDescent="0.2">
      <c r="A17" s="40" t="s">
        <v>18</v>
      </c>
      <c r="B17" s="40" t="s">
        <v>19</v>
      </c>
      <c r="C17" s="40" t="s">
        <v>20</v>
      </c>
      <c r="D17" s="41" t="s">
        <v>21</v>
      </c>
      <c r="E17" s="40" t="s">
        <v>22</v>
      </c>
      <c r="F17" s="40" t="s">
        <v>23</v>
      </c>
      <c r="G17" s="40" t="s">
        <v>24</v>
      </c>
      <c r="H17" s="40" t="s">
        <v>25</v>
      </c>
      <c r="I17" s="40" t="s">
        <v>26</v>
      </c>
      <c r="J17" s="40" t="s">
        <v>27</v>
      </c>
    </row>
    <row r="18" spans="1:10" ht="15.75" customHeight="1" x14ac:dyDescent="0.2">
      <c r="A18" s="51"/>
      <c r="B18" s="30"/>
      <c r="C18" s="30"/>
      <c r="D18" s="31"/>
      <c r="E18" s="30"/>
      <c r="F18" s="30"/>
      <c r="G18" s="30"/>
      <c r="H18" s="30"/>
      <c r="I18" s="30"/>
      <c r="J18" s="32"/>
    </row>
    <row r="19" spans="1:10" s="42" customFormat="1" ht="18" x14ac:dyDescent="0.25">
      <c r="A19" s="123" t="s">
        <v>28</v>
      </c>
      <c r="B19" s="124"/>
      <c r="C19" s="124"/>
      <c r="D19" s="124"/>
      <c r="E19" s="124"/>
      <c r="F19" s="124"/>
      <c r="G19" s="124"/>
      <c r="H19" s="124"/>
      <c r="I19" s="124"/>
      <c r="J19" s="125"/>
    </row>
    <row r="20" spans="1:10" x14ac:dyDescent="0.2">
      <c r="A20" s="50"/>
      <c r="B20" s="37">
        <v>110002</v>
      </c>
      <c r="C20" s="25" t="s">
        <v>29</v>
      </c>
      <c r="D20" s="57">
        <v>2.5</v>
      </c>
      <c r="E20" s="86">
        <v>0.21</v>
      </c>
      <c r="F20" s="86">
        <v>0.2</v>
      </c>
      <c r="G20" s="87">
        <f>(D20*(1-F20)/(1+E20)*1)</f>
        <v>1.6528925619834711</v>
      </c>
      <c r="H20" s="87">
        <f>(D20*(1-F20)/(1+E20)*E20)</f>
        <v>0.34710743801652894</v>
      </c>
      <c r="I20" s="87">
        <f>A20*G20</f>
        <v>0</v>
      </c>
      <c r="J20" s="69"/>
    </row>
    <row r="21" spans="1:10" x14ac:dyDescent="0.2">
      <c r="A21" s="50"/>
      <c r="B21" s="37">
        <v>110003</v>
      </c>
      <c r="C21" s="25" t="s">
        <v>30</v>
      </c>
      <c r="D21" s="57">
        <v>2.5</v>
      </c>
      <c r="E21" s="86">
        <v>0.21</v>
      </c>
      <c r="F21" s="86">
        <v>0.2</v>
      </c>
      <c r="G21" s="87">
        <f>(D21*(1-F21)/(1+E21)*1)</f>
        <v>1.6528925619834711</v>
      </c>
      <c r="H21" s="87">
        <f>(D21*(1-F21)/(1+E21)*E21)</f>
        <v>0.34710743801652894</v>
      </c>
      <c r="I21" s="87">
        <f>A21*G21</f>
        <v>0</v>
      </c>
      <c r="J21" s="69"/>
    </row>
    <row r="22" spans="1:10" x14ac:dyDescent="0.2">
      <c r="A22" s="50"/>
      <c r="B22" s="37">
        <v>110004</v>
      </c>
      <c r="C22" s="25" t="s">
        <v>31</v>
      </c>
      <c r="D22" s="57">
        <v>2.5</v>
      </c>
      <c r="E22" s="86">
        <v>0.21</v>
      </c>
      <c r="F22" s="86">
        <v>0.2</v>
      </c>
      <c r="G22" s="87">
        <f t="shared" ref="G22" si="0">(D22*(1-F22)/(1+E22)*1)</f>
        <v>1.6528925619834711</v>
      </c>
      <c r="H22" s="87">
        <f t="shared" ref="H22" si="1">(D22*(1-F22)/(1+E22)*E22)</f>
        <v>0.34710743801652894</v>
      </c>
      <c r="I22" s="87">
        <f t="shared" ref="I22" si="2">A22*G22</f>
        <v>0</v>
      </c>
      <c r="J22" s="69"/>
    </row>
    <row r="23" spans="1:10" x14ac:dyDescent="0.2">
      <c r="A23" s="50"/>
      <c r="B23" s="38">
        <v>110018</v>
      </c>
      <c r="C23" s="25" t="s">
        <v>32</v>
      </c>
      <c r="D23" s="57">
        <v>2.5</v>
      </c>
      <c r="E23" s="86">
        <v>0.21</v>
      </c>
      <c r="F23" s="86">
        <v>0.2</v>
      </c>
      <c r="G23" s="87">
        <f>(D23*(1-F23)/(1+E23)*1)</f>
        <v>1.6528925619834711</v>
      </c>
      <c r="H23" s="87">
        <f>(D23*(1-F23)/(1+E23)*E23)</f>
        <v>0.34710743801652894</v>
      </c>
      <c r="I23" s="87">
        <f>A23*G23</f>
        <v>0</v>
      </c>
      <c r="J23" s="69"/>
    </row>
    <row r="24" spans="1:10" x14ac:dyDescent="0.2">
      <c r="A24" s="50"/>
      <c r="B24" s="38">
        <v>110019</v>
      </c>
      <c r="C24" s="25" t="s">
        <v>33</v>
      </c>
      <c r="D24" s="57">
        <v>2.5</v>
      </c>
      <c r="E24" s="86">
        <v>0.21</v>
      </c>
      <c r="F24" s="86">
        <v>0.2</v>
      </c>
      <c r="G24" s="87">
        <f>(D24*(1-F24)/(1+E24)*1)</f>
        <v>1.6528925619834711</v>
      </c>
      <c r="H24" s="87">
        <f>(D24*(1-F24)/(1+E24)*E24)</f>
        <v>0.34710743801652894</v>
      </c>
      <c r="I24" s="87">
        <f>A24*G24</f>
        <v>0</v>
      </c>
      <c r="J24" s="69"/>
    </row>
    <row r="25" spans="1:10" x14ac:dyDescent="0.2">
      <c r="A25" s="50"/>
      <c r="B25" s="38">
        <v>110020</v>
      </c>
      <c r="C25" s="25" t="s">
        <v>34</v>
      </c>
      <c r="D25" s="57">
        <v>2.5</v>
      </c>
      <c r="E25" s="86">
        <v>0.21</v>
      </c>
      <c r="F25" s="86">
        <v>0.2</v>
      </c>
      <c r="G25" s="87">
        <f>(D25*(1-F25)/(1+E25)*1)</f>
        <v>1.6528925619834711</v>
      </c>
      <c r="H25" s="87">
        <f>(D25*(1-F25)/(1+E25)*E25)</f>
        <v>0.34710743801652894</v>
      </c>
      <c r="I25" s="87">
        <f>A25*G25</f>
        <v>0</v>
      </c>
      <c r="J25" s="69"/>
    </row>
    <row r="26" spans="1:10" x14ac:dyDescent="0.2">
      <c r="A26" s="50"/>
      <c r="B26" s="38"/>
      <c r="C26" s="25"/>
      <c r="D26" s="57"/>
      <c r="E26" s="86"/>
      <c r="F26" s="86"/>
      <c r="G26" s="87"/>
      <c r="H26" s="87"/>
      <c r="I26" s="87"/>
      <c r="J26" s="69"/>
    </row>
    <row r="27" spans="1:10" s="42" customFormat="1" x14ac:dyDescent="0.2">
      <c r="A27" s="43">
        <f>SUM(A20:A25)</f>
        <v>0</v>
      </c>
      <c r="B27" s="43"/>
      <c r="C27" s="43" t="s">
        <v>35</v>
      </c>
      <c r="D27" s="44"/>
      <c r="E27" s="43"/>
      <c r="F27" s="43"/>
      <c r="G27" s="43"/>
      <c r="H27" s="43"/>
      <c r="I27" s="45">
        <f>SUM(I20:I25)</f>
        <v>0</v>
      </c>
      <c r="J27" s="43"/>
    </row>
    <row r="28" spans="1:10" s="42" customFormat="1" x14ac:dyDescent="0.2">
      <c r="A28" s="96"/>
      <c r="B28" s="100"/>
      <c r="C28" s="100"/>
      <c r="D28" s="97"/>
      <c r="E28" s="100"/>
      <c r="F28" s="100"/>
      <c r="G28" s="100"/>
      <c r="H28" s="100"/>
      <c r="I28" s="98"/>
      <c r="J28" s="99"/>
    </row>
    <row r="29" spans="1:10" s="42" customFormat="1" ht="18" x14ac:dyDescent="0.25">
      <c r="A29" s="123" t="s">
        <v>36</v>
      </c>
      <c r="B29" s="124"/>
      <c r="C29" s="124"/>
      <c r="D29" s="124"/>
      <c r="E29" s="124"/>
      <c r="F29" s="124"/>
      <c r="G29" s="124"/>
      <c r="H29" s="124"/>
      <c r="I29" s="124"/>
      <c r="J29" s="125"/>
    </row>
    <row r="30" spans="1:10" x14ac:dyDescent="0.2">
      <c r="A30" s="50"/>
      <c r="B30" s="37">
        <v>120001</v>
      </c>
      <c r="C30" s="25" t="s">
        <v>37</v>
      </c>
      <c r="D30" s="57">
        <v>1.5</v>
      </c>
      <c r="E30" s="86">
        <v>0.21</v>
      </c>
      <c r="F30" s="86">
        <v>0.2</v>
      </c>
      <c r="G30" s="87">
        <f>(D30*(1-F30)/(1+E30)*1)</f>
        <v>0.99173553719008278</v>
      </c>
      <c r="H30" s="87">
        <f>(D30*(1-F30)/(1+E30)*E30)</f>
        <v>0.20826446280991737</v>
      </c>
      <c r="I30" s="87">
        <f>A30*G30</f>
        <v>0</v>
      </c>
      <c r="J30" s="69"/>
    </row>
    <row r="31" spans="1:10" x14ac:dyDescent="0.2">
      <c r="A31" s="50"/>
      <c r="B31" s="37">
        <v>120010</v>
      </c>
      <c r="C31" s="25" t="s">
        <v>38</v>
      </c>
      <c r="D31" s="57">
        <v>1.5</v>
      </c>
      <c r="E31" s="86">
        <v>0.21</v>
      </c>
      <c r="F31" s="86">
        <v>0.05</v>
      </c>
      <c r="G31" s="87">
        <f>(D31*(1-F31)/(1+E31)*1)</f>
        <v>1.1776859504132231</v>
      </c>
      <c r="H31" s="87">
        <f>(D31*(1-F31)/(1+E31)*E31)</f>
        <v>0.24731404958677683</v>
      </c>
      <c r="I31" s="87">
        <f>A31*G31</f>
        <v>0</v>
      </c>
      <c r="J31" s="69"/>
    </row>
    <row r="32" spans="1:10" x14ac:dyDescent="0.2">
      <c r="A32" s="50"/>
      <c r="B32" s="101">
        <v>120149</v>
      </c>
      <c r="C32" s="102" t="s">
        <v>85</v>
      </c>
      <c r="D32" s="103">
        <v>4.5</v>
      </c>
      <c r="E32" s="104">
        <v>0.21</v>
      </c>
      <c r="F32" s="86">
        <v>0.2</v>
      </c>
      <c r="G32" s="87">
        <f t="shared" ref="G32:G35" si="3">(D32*(1-F32)/(1+E32)*1)</f>
        <v>2.9752066115702482</v>
      </c>
      <c r="H32" s="87">
        <f t="shared" ref="H32:H35" si="4">(D32*(1-F32)/(1+E32)*E32)</f>
        <v>0.62479338842975207</v>
      </c>
      <c r="I32" s="87">
        <f t="shared" ref="I32:I35" si="5">A32*G32</f>
        <v>0</v>
      </c>
      <c r="J32" s="69" t="s">
        <v>89</v>
      </c>
    </row>
    <row r="33" spans="1:10" x14ac:dyDescent="0.2">
      <c r="A33" s="50"/>
      <c r="B33" s="101">
        <v>120150</v>
      </c>
      <c r="C33" s="102" t="s">
        <v>86</v>
      </c>
      <c r="D33" s="103">
        <v>3.95</v>
      </c>
      <c r="E33" s="104">
        <v>0.21</v>
      </c>
      <c r="F33" s="86">
        <v>0.2</v>
      </c>
      <c r="G33" s="87">
        <f t="shared" si="3"/>
        <v>2.6115702479338845</v>
      </c>
      <c r="H33" s="87">
        <f t="shared" si="4"/>
        <v>0.54842975206611577</v>
      </c>
      <c r="I33" s="87">
        <f t="shared" si="5"/>
        <v>0</v>
      </c>
      <c r="J33" s="69" t="s">
        <v>89</v>
      </c>
    </row>
    <row r="34" spans="1:10" x14ac:dyDescent="0.2">
      <c r="A34" s="50"/>
      <c r="B34" s="101">
        <v>120151</v>
      </c>
      <c r="C34" s="102" t="s">
        <v>87</v>
      </c>
      <c r="D34" s="103">
        <v>3.95</v>
      </c>
      <c r="E34" s="104">
        <v>0.21</v>
      </c>
      <c r="F34" s="86">
        <v>0.2</v>
      </c>
      <c r="G34" s="87">
        <f t="shared" si="3"/>
        <v>2.6115702479338845</v>
      </c>
      <c r="H34" s="87">
        <f t="shared" si="4"/>
        <v>0.54842975206611577</v>
      </c>
      <c r="I34" s="87">
        <f t="shared" si="5"/>
        <v>0</v>
      </c>
      <c r="J34" s="69" t="s">
        <v>89</v>
      </c>
    </row>
    <row r="35" spans="1:10" x14ac:dyDescent="0.2">
      <c r="A35" s="50"/>
      <c r="B35" s="101">
        <v>120152</v>
      </c>
      <c r="C35" s="102" t="s">
        <v>88</v>
      </c>
      <c r="D35" s="103">
        <v>3.95</v>
      </c>
      <c r="E35" s="104">
        <v>0.21</v>
      </c>
      <c r="F35" s="86">
        <v>0.2</v>
      </c>
      <c r="G35" s="87">
        <f t="shared" si="3"/>
        <v>2.6115702479338845</v>
      </c>
      <c r="H35" s="87">
        <f t="shared" si="4"/>
        <v>0.54842975206611577</v>
      </c>
      <c r="I35" s="87">
        <f t="shared" si="5"/>
        <v>0</v>
      </c>
      <c r="J35" s="69" t="s">
        <v>89</v>
      </c>
    </row>
    <row r="36" spans="1:10" s="42" customFormat="1" x14ac:dyDescent="0.2">
      <c r="A36" s="43">
        <f>SUM(A30:A31)</f>
        <v>0</v>
      </c>
      <c r="B36" s="43"/>
      <c r="C36" s="43" t="s">
        <v>35</v>
      </c>
      <c r="D36" s="44"/>
      <c r="E36" s="43"/>
      <c r="F36" s="43"/>
      <c r="G36" s="43"/>
      <c r="H36" s="43"/>
      <c r="I36" s="45">
        <f>SUM(I30:I31)</f>
        <v>0</v>
      </c>
      <c r="J36" s="43"/>
    </row>
    <row r="39" spans="1:10" s="42" customFormat="1" ht="17.45" customHeight="1" x14ac:dyDescent="0.25">
      <c r="A39" s="123" t="s">
        <v>39</v>
      </c>
      <c r="B39" s="124"/>
      <c r="C39" s="124"/>
      <c r="D39" s="124"/>
      <c r="E39" s="124"/>
      <c r="F39" s="124"/>
      <c r="G39" s="124"/>
      <c r="H39" s="124"/>
      <c r="I39" s="124"/>
      <c r="J39" s="125"/>
    </row>
    <row r="40" spans="1:10" s="1" customFormat="1" x14ac:dyDescent="0.2">
      <c r="A40" s="50"/>
      <c r="B40" s="39">
        <v>100040</v>
      </c>
      <c r="C40" s="25" t="s">
        <v>40</v>
      </c>
      <c r="D40" s="88">
        <v>5.95</v>
      </c>
      <c r="E40" s="86">
        <v>0.21</v>
      </c>
      <c r="F40" s="89">
        <v>0.2</v>
      </c>
      <c r="G40" s="87">
        <f t="shared" ref="G40:G71" si="6">(D40*(1-F40)/(1+E40)*1)</f>
        <v>3.9338842975206618</v>
      </c>
      <c r="H40" s="87">
        <f t="shared" ref="H40:H71" si="7">(D40*(1-F40)/(1+E40)*E40)</f>
        <v>0.82611570247933896</v>
      </c>
      <c r="I40" s="87">
        <f t="shared" ref="I40" si="8">A40*G40</f>
        <v>0</v>
      </c>
      <c r="J40" s="69" t="s">
        <v>41</v>
      </c>
    </row>
    <row r="41" spans="1:10" x14ac:dyDescent="0.2">
      <c r="A41" s="50"/>
      <c r="B41" s="90">
        <v>130114</v>
      </c>
      <c r="C41" s="38" t="s">
        <v>90</v>
      </c>
      <c r="D41" s="105">
        <v>2</v>
      </c>
      <c r="E41" s="86">
        <v>0.21</v>
      </c>
      <c r="F41" s="89">
        <v>0.2</v>
      </c>
      <c r="G41" s="87">
        <f t="shared" ref="G41:G64" si="9">(D41*(1-F41)/(1+E41)*1)</f>
        <v>1.3223140495867769</v>
      </c>
      <c r="H41" s="87">
        <f t="shared" ref="H41:H64" si="10">(D41*(1-F41)/(1+E41)*E41)</f>
        <v>0.27768595041322314</v>
      </c>
      <c r="I41" s="87">
        <f t="shared" ref="I41:I64" si="11">A41*G41</f>
        <v>0</v>
      </c>
      <c r="J41" s="71" t="s">
        <v>100</v>
      </c>
    </row>
    <row r="42" spans="1:10" x14ac:dyDescent="0.2">
      <c r="A42" s="50"/>
      <c r="B42" s="90">
        <v>130134</v>
      </c>
      <c r="C42" s="38" t="s">
        <v>102</v>
      </c>
      <c r="D42" s="105">
        <v>2</v>
      </c>
      <c r="E42" s="86">
        <v>0.21</v>
      </c>
      <c r="F42" s="89">
        <v>0.2</v>
      </c>
      <c r="G42" s="87">
        <f t="shared" ref="G42:G61" si="12">(D42*(1-F42)/(1+E42)*1)</f>
        <v>1.3223140495867769</v>
      </c>
      <c r="H42" s="87">
        <f t="shared" ref="H42:H61" si="13">(D42*(1-F42)/(1+E42)*E42)</f>
        <v>0.27768595041322314</v>
      </c>
      <c r="I42" s="87">
        <f t="shared" ref="I42:I61" si="14">A42*G42</f>
        <v>0</v>
      </c>
      <c r="J42" s="71" t="s">
        <v>100</v>
      </c>
    </row>
    <row r="43" spans="1:10" x14ac:dyDescent="0.2">
      <c r="A43" s="50"/>
      <c r="B43" s="90">
        <v>130124</v>
      </c>
      <c r="C43" s="38" t="s">
        <v>103</v>
      </c>
      <c r="D43" s="105">
        <v>2</v>
      </c>
      <c r="E43" s="86">
        <v>0.21</v>
      </c>
      <c r="F43" s="89">
        <v>0.2</v>
      </c>
      <c r="G43" s="87">
        <f t="shared" si="12"/>
        <v>1.3223140495867769</v>
      </c>
      <c r="H43" s="87">
        <f t="shared" si="13"/>
        <v>0.27768595041322314</v>
      </c>
      <c r="I43" s="87">
        <f t="shared" si="14"/>
        <v>0</v>
      </c>
      <c r="J43" s="71" t="s">
        <v>100</v>
      </c>
    </row>
    <row r="44" spans="1:10" x14ac:dyDescent="0.2">
      <c r="A44" s="50"/>
      <c r="B44" s="90">
        <v>130115</v>
      </c>
      <c r="C44" s="38" t="s">
        <v>91</v>
      </c>
      <c r="D44" s="105">
        <v>2</v>
      </c>
      <c r="E44" s="86">
        <v>0.21</v>
      </c>
      <c r="F44" s="89">
        <v>0.2</v>
      </c>
      <c r="G44" s="87">
        <f t="shared" si="12"/>
        <v>1.3223140495867769</v>
      </c>
      <c r="H44" s="87">
        <f t="shared" si="13"/>
        <v>0.27768595041322314</v>
      </c>
      <c r="I44" s="87">
        <f t="shared" si="14"/>
        <v>0</v>
      </c>
      <c r="J44" s="71" t="s">
        <v>100</v>
      </c>
    </row>
    <row r="45" spans="1:10" x14ac:dyDescent="0.2">
      <c r="A45" s="50"/>
      <c r="B45" s="90">
        <v>130135</v>
      </c>
      <c r="C45" s="38" t="s">
        <v>104</v>
      </c>
      <c r="D45" s="105">
        <v>2</v>
      </c>
      <c r="E45" s="86">
        <v>0.21</v>
      </c>
      <c r="F45" s="89">
        <v>0.2</v>
      </c>
      <c r="G45" s="87">
        <f t="shared" si="12"/>
        <v>1.3223140495867769</v>
      </c>
      <c r="H45" s="87">
        <f t="shared" si="13"/>
        <v>0.27768595041322314</v>
      </c>
      <c r="I45" s="87">
        <f t="shared" si="14"/>
        <v>0</v>
      </c>
      <c r="J45" s="71" t="s">
        <v>100</v>
      </c>
    </row>
    <row r="46" spans="1:10" x14ac:dyDescent="0.2">
      <c r="A46" s="50"/>
      <c r="B46" s="90">
        <v>130125</v>
      </c>
      <c r="C46" s="38" t="s">
        <v>105</v>
      </c>
      <c r="D46" s="105">
        <v>2</v>
      </c>
      <c r="E46" s="86">
        <v>0.21</v>
      </c>
      <c r="F46" s="89">
        <v>0.2</v>
      </c>
      <c r="G46" s="87">
        <f t="shared" si="12"/>
        <v>1.3223140495867769</v>
      </c>
      <c r="H46" s="87">
        <f t="shared" si="13"/>
        <v>0.27768595041322314</v>
      </c>
      <c r="I46" s="87">
        <f t="shared" si="14"/>
        <v>0</v>
      </c>
      <c r="J46" s="71" t="s">
        <v>100</v>
      </c>
    </row>
    <row r="47" spans="1:10" x14ac:dyDescent="0.2">
      <c r="A47" s="50"/>
      <c r="B47" s="90">
        <v>130116</v>
      </c>
      <c r="C47" s="38" t="s">
        <v>92</v>
      </c>
      <c r="D47" s="105">
        <v>2</v>
      </c>
      <c r="E47" s="86">
        <v>0.21</v>
      </c>
      <c r="F47" s="89">
        <v>0.2</v>
      </c>
      <c r="G47" s="87">
        <f t="shared" si="12"/>
        <v>1.3223140495867769</v>
      </c>
      <c r="H47" s="87">
        <f t="shared" si="13"/>
        <v>0.27768595041322314</v>
      </c>
      <c r="I47" s="87">
        <f t="shared" si="14"/>
        <v>0</v>
      </c>
      <c r="J47" s="71" t="s">
        <v>100</v>
      </c>
    </row>
    <row r="48" spans="1:10" x14ac:dyDescent="0.2">
      <c r="A48" s="50"/>
      <c r="B48" s="90">
        <v>130136</v>
      </c>
      <c r="C48" s="38" t="s">
        <v>106</v>
      </c>
      <c r="D48" s="105">
        <v>2</v>
      </c>
      <c r="E48" s="86">
        <v>0.21</v>
      </c>
      <c r="F48" s="89">
        <v>0.2</v>
      </c>
      <c r="G48" s="87">
        <f t="shared" si="12"/>
        <v>1.3223140495867769</v>
      </c>
      <c r="H48" s="87">
        <f t="shared" si="13"/>
        <v>0.27768595041322314</v>
      </c>
      <c r="I48" s="87">
        <f t="shared" si="14"/>
        <v>0</v>
      </c>
      <c r="J48" s="71" t="s">
        <v>100</v>
      </c>
    </row>
    <row r="49" spans="1:10" x14ac:dyDescent="0.2">
      <c r="A49" s="50"/>
      <c r="B49" s="90">
        <v>130126</v>
      </c>
      <c r="C49" s="38" t="s">
        <v>107</v>
      </c>
      <c r="D49" s="105">
        <v>2</v>
      </c>
      <c r="E49" s="86">
        <v>0.21</v>
      </c>
      <c r="F49" s="89">
        <v>0.2</v>
      </c>
      <c r="G49" s="87">
        <f t="shared" si="12"/>
        <v>1.3223140495867769</v>
      </c>
      <c r="H49" s="87">
        <f t="shared" si="13"/>
        <v>0.27768595041322314</v>
      </c>
      <c r="I49" s="87">
        <f t="shared" si="14"/>
        <v>0</v>
      </c>
      <c r="J49" s="71" t="s">
        <v>100</v>
      </c>
    </row>
    <row r="50" spans="1:10" x14ac:dyDescent="0.2">
      <c r="A50" s="50"/>
      <c r="B50" s="90">
        <v>130121</v>
      </c>
      <c r="C50" s="38" t="s">
        <v>93</v>
      </c>
      <c r="D50" s="105">
        <v>2</v>
      </c>
      <c r="E50" s="86">
        <v>0.21</v>
      </c>
      <c r="F50" s="89">
        <v>0.2</v>
      </c>
      <c r="G50" s="87">
        <f t="shared" si="12"/>
        <v>1.3223140495867769</v>
      </c>
      <c r="H50" s="87">
        <f t="shared" si="13"/>
        <v>0.27768595041322314</v>
      </c>
      <c r="I50" s="87">
        <f t="shared" si="14"/>
        <v>0</v>
      </c>
      <c r="J50" s="71" t="s">
        <v>100</v>
      </c>
    </row>
    <row r="51" spans="1:10" x14ac:dyDescent="0.2">
      <c r="A51" s="50"/>
      <c r="B51" s="90">
        <v>130141</v>
      </c>
      <c r="C51" s="38" t="s">
        <v>108</v>
      </c>
      <c r="D51" s="105">
        <v>2</v>
      </c>
      <c r="E51" s="86">
        <v>0.21</v>
      </c>
      <c r="F51" s="89">
        <v>0.2</v>
      </c>
      <c r="G51" s="87">
        <f t="shared" si="12"/>
        <v>1.3223140495867769</v>
      </c>
      <c r="H51" s="87">
        <f t="shared" si="13"/>
        <v>0.27768595041322314</v>
      </c>
      <c r="I51" s="87">
        <f t="shared" si="14"/>
        <v>0</v>
      </c>
      <c r="J51" s="71" t="s">
        <v>100</v>
      </c>
    </row>
    <row r="52" spans="1:10" x14ac:dyDescent="0.2">
      <c r="A52" s="50"/>
      <c r="B52" s="90">
        <v>130131</v>
      </c>
      <c r="C52" s="38" t="s">
        <v>109</v>
      </c>
      <c r="D52" s="105">
        <v>2</v>
      </c>
      <c r="E52" s="86">
        <v>0.21</v>
      </c>
      <c r="F52" s="89">
        <v>0.2</v>
      </c>
      <c r="G52" s="87">
        <f t="shared" si="12"/>
        <v>1.3223140495867769</v>
      </c>
      <c r="H52" s="87">
        <f t="shared" si="13"/>
        <v>0.27768595041322314</v>
      </c>
      <c r="I52" s="87">
        <f t="shared" si="14"/>
        <v>0</v>
      </c>
      <c r="J52" s="71" t="s">
        <v>100</v>
      </c>
    </row>
    <row r="53" spans="1:10" x14ac:dyDescent="0.2">
      <c r="A53" s="50"/>
      <c r="B53" s="90">
        <v>130123</v>
      </c>
      <c r="C53" s="102" t="s">
        <v>94</v>
      </c>
      <c r="D53" s="105">
        <v>2</v>
      </c>
      <c r="E53" s="86">
        <v>0.21</v>
      </c>
      <c r="F53" s="89">
        <v>0.2</v>
      </c>
      <c r="G53" s="87">
        <f t="shared" si="12"/>
        <v>1.3223140495867769</v>
      </c>
      <c r="H53" s="87">
        <f t="shared" si="13"/>
        <v>0.27768595041322314</v>
      </c>
      <c r="I53" s="87">
        <f t="shared" si="14"/>
        <v>0</v>
      </c>
      <c r="J53" s="71" t="s">
        <v>100</v>
      </c>
    </row>
    <row r="54" spans="1:10" x14ac:dyDescent="0.2">
      <c r="A54" s="50"/>
      <c r="B54" s="90">
        <v>130143</v>
      </c>
      <c r="C54" s="102" t="s">
        <v>110</v>
      </c>
      <c r="D54" s="105">
        <v>2</v>
      </c>
      <c r="E54" s="86">
        <v>0.21</v>
      </c>
      <c r="F54" s="89">
        <v>0.2</v>
      </c>
      <c r="G54" s="87">
        <f t="shared" si="12"/>
        <v>1.3223140495867769</v>
      </c>
      <c r="H54" s="87">
        <f t="shared" si="13"/>
        <v>0.27768595041322314</v>
      </c>
      <c r="I54" s="87">
        <f t="shared" si="14"/>
        <v>0</v>
      </c>
      <c r="J54" s="71" t="s">
        <v>100</v>
      </c>
    </row>
    <row r="55" spans="1:10" x14ac:dyDescent="0.2">
      <c r="A55" s="50"/>
      <c r="B55" s="90">
        <v>130133</v>
      </c>
      <c r="C55" s="102" t="s">
        <v>111</v>
      </c>
      <c r="D55" s="105">
        <v>2</v>
      </c>
      <c r="E55" s="86">
        <v>0.21</v>
      </c>
      <c r="F55" s="89">
        <v>0.2</v>
      </c>
      <c r="G55" s="87">
        <f t="shared" si="12"/>
        <v>1.3223140495867769</v>
      </c>
      <c r="H55" s="87">
        <f t="shared" si="13"/>
        <v>0.27768595041322314</v>
      </c>
      <c r="I55" s="87">
        <f t="shared" si="14"/>
        <v>0</v>
      </c>
      <c r="J55" s="71" t="s">
        <v>100</v>
      </c>
    </row>
    <row r="56" spans="1:10" x14ac:dyDescent="0.2">
      <c r="A56" s="50"/>
      <c r="B56" s="90">
        <v>130117</v>
      </c>
      <c r="C56" s="102" t="s">
        <v>95</v>
      </c>
      <c r="D56" s="105">
        <v>2</v>
      </c>
      <c r="E56" s="86">
        <v>0.21</v>
      </c>
      <c r="F56" s="89">
        <v>0.2</v>
      </c>
      <c r="G56" s="87">
        <f t="shared" si="12"/>
        <v>1.3223140495867769</v>
      </c>
      <c r="H56" s="87">
        <f t="shared" si="13"/>
        <v>0.27768595041322314</v>
      </c>
      <c r="I56" s="87">
        <f t="shared" si="14"/>
        <v>0</v>
      </c>
      <c r="J56" s="71" t="s">
        <v>100</v>
      </c>
    </row>
    <row r="57" spans="1:10" x14ac:dyDescent="0.2">
      <c r="A57" s="50"/>
      <c r="B57" s="90">
        <v>130137</v>
      </c>
      <c r="C57" s="102" t="s">
        <v>112</v>
      </c>
      <c r="D57" s="105">
        <v>2</v>
      </c>
      <c r="E57" s="86">
        <v>0.21</v>
      </c>
      <c r="F57" s="89">
        <v>0.2</v>
      </c>
      <c r="G57" s="87">
        <f t="shared" si="12"/>
        <v>1.3223140495867769</v>
      </c>
      <c r="H57" s="87">
        <f t="shared" si="13"/>
        <v>0.27768595041322314</v>
      </c>
      <c r="I57" s="87">
        <f t="shared" si="14"/>
        <v>0</v>
      </c>
      <c r="J57" s="71" t="s">
        <v>100</v>
      </c>
    </row>
    <row r="58" spans="1:10" x14ac:dyDescent="0.2">
      <c r="A58" s="50"/>
      <c r="B58" s="90">
        <v>130127</v>
      </c>
      <c r="C58" s="102" t="s">
        <v>113</v>
      </c>
      <c r="D58" s="105">
        <v>2</v>
      </c>
      <c r="E58" s="86">
        <v>0.21</v>
      </c>
      <c r="F58" s="89">
        <v>0.2</v>
      </c>
      <c r="G58" s="87">
        <f t="shared" si="12"/>
        <v>1.3223140495867769</v>
      </c>
      <c r="H58" s="87">
        <f t="shared" si="13"/>
        <v>0.27768595041322314</v>
      </c>
      <c r="I58" s="87">
        <f t="shared" si="14"/>
        <v>0</v>
      </c>
      <c r="J58" s="71" t="s">
        <v>100</v>
      </c>
    </row>
    <row r="59" spans="1:10" x14ac:dyDescent="0.2">
      <c r="A59" s="50"/>
      <c r="B59" s="90">
        <v>130118</v>
      </c>
      <c r="C59" s="102" t="s">
        <v>96</v>
      </c>
      <c r="D59" s="105">
        <v>2</v>
      </c>
      <c r="E59" s="86">
        <v>0.21</v>
      </c>
      <c r="F59" s="89">
        <v>0.2</v>
      </c>
      <c r="G59" s="87">
        <f t="shared" si="12"/>
        <v>1.3223140495867769</v>
      </c>
      <c r="H59" s="87">
        <f t="shared" si="13"/>
        <v>0.27768595041322314</v>
      </c>
      <c r="I59" s="87">
        <f t="shared" si="14"/>
        <v>0</v>
      </c>
      <c r="J59" s="71" t="s">
        <v>100</v>
      </c>
    </row>
    <row r="60" spans="1:10" x14ac:dyDescent="0.2">
      <c r="A60" s="50"/>
      <c r="B60" s="90">
        <v>130138</v>
      </c>
      <c r="C60" s="102" t="s">
        <v>114</v>
      </c>
      <c r="D60" s="105">
        <v>2</v>
      </c>
      <c r="E60" s="86">
        <v>0.21</v>
      </c>
      <c r="F60" s="89">
        <v>0.2</v>
      </c>
      <c r="G60" s="87">
        <f t="shared" si="12"/>
        <v>1.3223140495867769</v>
      </c>
      <c r="H60" s="87">
        <f t="shared" si="13"/>
        <v>0.27768595041322314</v>
      </c>
      <c r="I60" s="87">
        <f t="shared" si="14"/>
        <v>0</v>
      </c>
      <c r="J60" s="71" t="s">
        <v>100</v>
      </c>
    </row>
    <row r="61" spans="1:10" x14ac:dyDescent="0.2">
      <c r="A61" s="50"/>
      <c r="B61" s="90">
        <v>130128</v>
      </c>
      <c r="C61" s="102" t="s">
        <v>115</v>
      </c>
      <c r="D61" s="105">
        <v>2</v>
      </c>
      <c r="E61" s="86">
        <v>0.21</v>
      </c>
      <c r="F61" s="89">
        <v>0.2</v>
      </c>
      <c r="G61" s="87">
        <f t="shared" si="12"/>
        <v>1.3223140495867769</v>
      </c>
      <c r="H61" s="87">
        <f t="shared" si="13"/>
        <v>0.27768595041322314</v>
      </c>
      <c r="I61" s="87">
        <f t="shared" si="14"/>
        <v>0</v>
      </c>
      <c r="J61" s="71" t="s">
        <v>100</v>
      </c>
    </row>
    <row r="62" spans="1:10" x14ac:dyDescent="0.2">
      <c r="A62" s="50"/>
      <c r="B62" s="90">
        <v>130119</v>
      </c>
      <c r="C62" s="102" t="s">
        <v>97</v>
      </c>
      <c r="D62" s="105">
        <v>2</v>
      </c>
      <c r="E62" s="86">
        <v>0.21</v>
      </c>
      <c r="F62" s="89">
        <v>0.2</v>
      </c>
      <c r="G62" s="87">
        <f t="shared" si="9"/>
        <v>1.3223140495867769</v>
      </c>
      <c r="H62" s="87">
        <f t="shared" si="10"/>
        <v>0.27768595041322314</v>
      </c>
      <c r="I62" s="87">
        <f t="shared" si="11"/>
        <v>0</v>
      </c>
      <c r="J62" s="71" t="s">
        <v>100</v>
      </c>
    </row>
    <row r="63" spans="1:10" x14ac:dyDescent="0.2">
      <c r="A63" s="50"/>
      <c r="B63" s="90">
        <v>130139</v>
      </c>
      <c r="C63" s="102" t="s">
        <v>116</v>
      </c>
      <c r="D63" s="105">
        <v>2</v>
      </c>
      <c r="E63" s="86">
        <v>0.21</v>
      </c>
      <c r="F63" s="89">
        <v>0.2</v>
      </c>
      <c r="G63" s="87">
        <f t="shared" si="9"/>
        <v>1.3223140495867769</v>
      </c>
      <c r="H63" s="87">
        <f t="shared" si="10"/>
        <v>0.27768595041322314</v>
      </c>
      <c r="I63" s="87">
        <f t="shared" si="11"/>
        <v>0</v>
      </c>
      <c r="J63" s="71" t="s">
        <v>100</v>
      </c>
    </row>
    <row r="64" spans="1:10" x14ac:dyDescent="0.2">
      <c r="A64" s="50"/>
      <c r="B64" s="90">
        <v>130129</v>
      </c>
      <c r="C64" s="102" t="s">
        <v>117</v>
      </c>
      <c r="D64" s="105">
        <v>2</v>
      </c>
      <c r="E64" s="86">
        <v>0.21</v>
      </c>
      <c r="F64" s="89">
        <v>0.2</v>
      </c>
      <c r="G64" s="87">
        <f t="shared" si="9"/>
        <v>1.3223140495867769</v>
      </c>
      <c r="H64" s="87">
        <f t="shared" si="10"/>
        <v>0.27768595041322314</v>
      </c>
      <c r="I64" s="87">
        <f t="shared" si="11"/>
        <v>0</v>
      </c>
      <c r="J64" s="71" t="s">
        <v>100</v>
      </c>
    </row>
    <row r="65" spans="1:10" x14ac:dyDescent="0.2">
      <c r="A65" s="50"/>
      <c r="B65" s="90">
        <v>130120</v>
      </c>
      <c r="C65" s="102" t="s">
        <v>98</v>
      </c>
      <c r="D65" s="105">
        <v>2</v>
      </c>
      <c r="E65" s="86">
        <v>0.21</v>
      </c>
      <c r="F65" s="89">
        <v>0.2</v>
      </c>
      <c r="G65" s="87">
        <f t="shared" ref="G65:G68" si="15">(D65*(1-F65)/(1+E65)*1)</f>
        <v>1.3223140495867769</v>
      </c>
      <c r="H65" s="87">
        <f t="shared" ref="H65:H68" si="16">(D65*(1-F65)/(1+E65)*E65)</f>
        <v>0.27768595041322314</v>
      </c>
      <c r="I65" s="87">
        <f t="shared" ref="I65:I71" si="17">A65*G65</f>
        <v>0</v>
      </c>
      <c r="J65" s="71" t="s">
        <v>100</v>
      </c>
    </row>
    <row r="66" spans="1:10" x14ac:dyDescent="0.2">
      <c r="A66" s="50"/>
      <c r="B66" s="90">
        <v>130140</v>
      </c>
      <c r="C66" s="102" t="s">
        <v>118</v>
      </c>
      <c r="D66" s="105">
        <v>2</v>
      </c>
      <c r="E66" s="86">
        <v>0.21</v>
      </c>
      <c r="F66" s="89">
        <v>0.2</v>
      </c>
      <c r="G66" s="87">
        <f t="shared" si="15"/>
        <v>1.3223140495867769</v>
      </c>
      <c r="H66" s="87">
        <f t="shared" si="16"/>
        <v>0.27768595041322314</v>
      </c>
      <c r="I66" s="87">
        <f t="shared" si="17"/>
        <v>0</v>
      </c>
      <c r="J66" s="71" t="s">
        <v>100</v>
      </c>
    </row>
    <row r="67" spans="1:10" x14ac:dyDescent="0.2">
      <c r="A67" s="50"/>
      <c r="B67" s="90">
        <v>130130</v>
      </c>
      <c r="C67" s="102" t="s">
        <v>119</v>
      </c>
      <c r="D67" s="105">
        <v>2</v>
      </c>
      <c r="E67" s="86">
        <v>0.21</v>
      </c>
      <c r="F67" s="89">
        <v>0.2</v>
      </c>
      <c r="G67" s="87">
        <f t="shared" si="15"/>
        <v>1.3223140495867769</v>
      </c>
      <c r="H67" s="87">
        <f t="shared" si="16"/>
        <v>0.27768595041322314</v>
      </c>
      <c r="I67" s="87">
        <f t="shared" si="17"/>
        <v>0</v>
      </c>
      <c r="J67" s="106" t="s">
        <v>100</v>
      </c>
    </row>
    <row r="68" spans="1:10" x14ac:dyDescent="0.2">
      <c r="A68" s="50"/>
      <c r="B68" s="101">
        <v>130122</v>
      </c>
      <c r="C68" s="102" t="s">
        <v>99</v>
      </c>
      <c r="D68" s="105">
        <v>2</v>
      </c>
      <c r="E68" s="86">
        <v>0.21</v>
      </c>
      <c r="F68" s="89">
        <v>0.2</v>
      </c>
      <c r="G68" s="87">
        <f t="shared" si="15"/>
        <v>1.3223140495867769</v>
      </c>
      <c r="H68" s="87">
        <f t="shared" si="16"/>
        <v>0.27768595041322314</v>
      </c>
      <c r="I68" s="87">
        <f t="shared" si="17"/>
        <v>0</v>
      </c>
      <c r="J68" s="106" t="s">
        <v>100</v>
      </c>
    </row>
    <row r="69" spans="1:10" s="1" customFormat="1" x14ac:dyDescent="0.2">
      <c r="A69" s="50"/>
      <c r="B69" s="101">
        <v>130142</v>
      </c>
      <c r="C69" s="102" t="s">
        <v>120</v>
      </c>
      <c r="D69" s="105">
        <v>2</v>
      </c>
      <c r="E69" s="86">
        <v>0.21</v>
      </c>
      <c r="F69" s="89">
        <v>0.2</v>
      </c>
      <c r="G69" s="87">
        <f t="shared" si="6"/>
        <v>1.3223140495867769</v>
      </c>
      <c r="H69" s="87">
        <f t="shared" si="7"/>
        <v>0.27768595041322314</v>
      </c>
      <c r="I69" s="87">
        <f t="shared" si="17"/>
        <v>0</v>
      </c>
      <c r="J69" s="106" t="s">
        <v>100</v>
      </c>
    </row>
    <row r="70" spans="1:10" x14ac:dyDescent="0.2">
      <c r="A70" s="50"/>
      <c r="B70" s="101">
        <v>130132</v>
      </c>
      <c r="C70" s="102" t="s">
        <v>121</v>
      </c>
      <c r="D70" s="105">
        <v>2</v>
      </c>
      <c r="E70" s="86">
        <v>0.21</v>
      </c>
      <c r="F70" s="89">
        <v>0.2</v>
      </c>
      <c r="G70" s="87">
        <f t="shared" si="6"/>
        <v>1.3223140495867769</v>
      </c>
      <c r="H70" s="87">
        <f t="shared" si="7"/>
        <v>0.27768595041322314</v>
      </c>
      <c r="I70" s="87">
        <f t="shared" si="17"/>
        <v>0</v>
      </c>
      <c r="J70" s="106" t="s">
        <v>100</v>
      </c>
    </row>
    <row r="71" spans="1:10" x14ac:dyDescent="0.2">
      <c r="A71" s="50"/>
      <c r="B71" s="37">
        <v>130099</v>
      </c>
      <c r="C71" s="25" t="s">
        <v>43</v>
      </c>
      <c r="D71" s="88">
        <v>1.5</v>
      </c>
      <c r="E71" s="86">
        <v>0.21</v>
      </c>
      <c r="F71" s="89">
        <v>0.2</v>
      </c>
      <c r="G71" s="87">
        <f t="shared" si="6"/>
        <v>0.99173553719008278</v>
      </c>
      <c r="H71" s="87">
        <f t="shared" si="7"/>
        <v>0.20826446280991737</v>
      </c>
      <c r="I71" s="87">
        <f t="shared" si="17"/>
        <v>0</v>
      </c>
      <c r="J71" s="72" t="s">
        <v>42</v>
      </c>
    </row>
    <row r="72" spans="1:10" s="42" customFormat="1" x14ac:dyDescent="0.2">
      <c r="A72" s="43">
        <f>SUM(A40:A71)</f>
        <v>0</v>
      </c>
      <c r="B72" s="43"/>
      <c r="C72" s="43" t="s">
        <v>35</v>
      </c>
      <c r="D72" s="43"/>
      <c r="E72" s="43"/>
      <c r="F72" s="43"/>
      <c r="G72" s="43"/>
      <c r="H72" s="43"/>
      <c r="I72" s="45">
        <f>SUM(I40:I71)</f>
        <v>0</v>
      </c>
      <c r="J72" s="43"/>
    </row>
    <row r="75" spans="1:10" x14ac:dyDescent="0.2">
      <c r="A75" s="52"/>
      <c r="B75" s="33"/>
      <c r="C75" s="33"/>
      <c r="D75" s="34"/>
      <c r="E75" s="33"/>
      <c r="F75" s="33"/>
      <c r="G75" s="33"/>
      <c r="H75" s="33"/>
      <c r="I75" s="35"/>
      <c r="J75" s="33"/>
    </row>
    <row r="76" spans="1:10" s="42" customFormat="1" ht="18" customHeight="1" x14ac:dyDescent="0.25">
      <c r="A76" s="126" t="s">
        <v>44</v>
      </c>
      <c r="B76" s="127"/>
      <c r="C76" s="127"/>
      <c r="D76" s="127"/>
      <c r="E76" s="127"/>
      <c r="F76" s="127"/>
      <c r="G76" s="127"/>
      <c r="H76" s="127"/>
      <c r="I76" s="127"/>
      <c r="J76" s="128"/>
    </row>
    <row r="77" spans="1:10" x14ac:dyDescent="0.2">
      <c r="A77" s="50"/>
      <c r="B77" s="37" t="s">
        <v>45</v>
      </c>
      <c r="C77" s="25" t="s">
        <v>46</v>
      </c>
      <c r="D77" s="88">
        <v>5.89</v>
      </c>
      <c r="E77" s="86">
        <v>0.21</v>
      </c>
      <c r="F77" s="86">
        <v>0</v>
      </c>
      <c r="G77" s="87">
        <f t="shared" ref="G77" si="18">(D77*(1-F77))/(1+E77)</f>
        <v>4.8677685950413219</v>
      </c>
      <c r="H77" s="87">
        <f t="shared" ref="H77:H78" si="19">D77*(1-F77)*E77</f>
        <v>1.2368999999999999</v>
      </c>
      <c r="I77" s="87">
        <f t="shared" ref="I77" si="20">A77*G77</f>
        <v>0</v>
      </c>
      <c r="J77" s="69" t="s">
        <v>47</v>
      </c>
    </row>
    <row r="78" spans="1:10" x14ac:dyDescent="0.2">
      <c r="A78" s="50"/>
      <c r="B78" s="37" t="s">
        <v>45</v>
      </c>
      <c r="C78" s="25" t="s">
        <v>48</v>
      </c>
      <c r="D78" s="88">
        <v>5.89</v>
      </c>
      <c r="E78" s="86">
        <v>0.21</v>
      </c>
      <c r="F78" s="86">
        <v>0</v>
      </c>
      <c r="G78" s="87">
        <f>(D78*(1-F78))/(1+E78)</f>
        <v>4.8677685950413219</v>
      </c>
      <c r="H78" s="87">
        <f t="shared" si="19"/>
        <v>1.2368999999999999</v>
      </c>
      <c r="I78" s="87">
        <f>A78*G78</f>
        <v>0</v>
      </c>
      <c r="J78" s="69" t="s">
        <v>47</v>
      </c>
    </row>
    <row r="79" spans="1:10" x14ac:dyDescent="0.2">
      <c r="A79" s="50"/>
      <c r="B79" s="37" t="s">
        <v>45</v>
      </c>
      <c r="C79" s="36" t="s">
        <v>49</v>
      </c>
      <c r="D79" s="57">
        <v>0</v>
      </c>
      <c r="E79" s="86">
        <v>0.21</v>
      </c>
      <c r="F79" s="10">
        <v>0</v>
      </c>
      <c r="G79" s="87">
        <f t="shared" ref="G79:G91" si="21">(D79*(1-F79)/(1+E79)*1)</f>
        <v>0</v>
      </c>
      <c r="H79" s="87">
        <f t="shared" ref="H79:H80" si="22">D79*(1-F79)*E79</f>
        <v>0</v>
      </c>
      <c r="I79" s="87">
        <f t="shared" ref="I79:I80" si="23">A79*G79</f>
        <v>0</v>
      </c>
      <c r="J79" s="73"/>
    </row>
    <row r="80" spans="1:10" x14ac:dyDescent="0.2">
      <c r="A80" s="50"/>
      <c r="B80" s="37" t="s">
        <v>45</v>
      </c>
      <c r="C80" s="36" t="s">
        <v>50</v>
      </c>
      <c r="D80" s="57">
        <v>0</v>
      </c>
      <c r="E80" s="86">
        <v>0.21</v>
      </c>
      <c r="F80" s="10">
        <v>0</v>
      </c>
      <c r="G80" s="87">
        <f t="shared" si="21"/>
        <v>0</v>
      </c>
      <c r="H80" s="87">
        <f t="shared" si="22"/>
        <v>0</v>
      </c>
      <c r="I80" s="87">
        <f t="shared" si="23"/>
        <v>0</v>
      </c>
      <c r="J80" s="73"/>
    </row>
    <row r="81" spans="1:10" x14ac:dyDescent="0.2">
      <c r="A81" s="50"/>
      <c r="B81" s="37" t="s">
        <v>45</v>
      </c>
      <c r="C81" s="36" t="s">
        <v>51</v>
      </c>
      <c r="D81" s="57">
        <v>0</v>
      </c>
      <c r="E81" s="86">
        <v>0.21</v>
      </c>
      <c r="F81" s="10">
        <v>0</v>
      </c>
      <c r="G81" s="87">
        <f t="shared" ref="G81:G82" si="24">(D81*(1-F81)/(1+E81)*1)</f>
        <v>0</v>
      </c>
      <c r="H81" s="87">
        <f t="shared" ref="H81:H82" si="25">D81*(1-F81)*E81</f>
        <v>0</v>
      </c>
      <c r="I81" s="87">
        <f t="shared" ref="I81:I82" si="26">A81*G81</f>
        <v>0</v>
      </c>
      <c r="J81" s="73"/>
    </row>
    <row r="82" spans="1:10" x14ac:dyDescent="0.2">
      <c r="A82" s="50"/>
      <c r="B82" s="37" t="s">
        <v>45</v>
      </c>
      <c r="C82" s="36" t="s">
        <v>52</v>
      </c>
      <c r="D82" s="57">
        <v>0</v>
      </c>
      <c r="E82" s="86">
        <v>0.21</v>
      </c>
      <c r="F82" s="10">
        <v>0</v>
      </c>
      <c r="G82" s="87">
        <f t="shared" si="24"/>
        <v>0</v>
      </c>
      <c r="H82" s="87">
        <f t="shared" si="25"/>
        <v>0</v>
      </c>
      <c r="I82" s="87">
        <f t="shared" si="26"/>
        <v>0</v>
      </c>
      <c r="J82" s="73" t="s">
        <v>53</v>
      </c>
    </row>
    <row r="83" spans="1:10" x14ac:dyDescent="0.2">
      <c r="A83" s="50"/>
      <c r="B83" s="37" t="s">
        <v>45</v>
      </c>
      <c r="C83" s="36" t="s">
        <v>54</v>
      </c>
      <c r="D83" s="57">
        <v>0</v>
      </c>
      <c r="E83" s="86">
        <v>0.21</v>
      </c>
      <c r="F83" s="10">
        <v>0</v>
      </c>
      <c r="G83" s="87">
        <f t="shared" ref="G83" si="27">(D83*(1-F83)/(1+E83)*1)</f>
        <v>0</v>
      </c>
      <c r="H83" s="87">
        <f t="shared" ref="H83" si="28">D83*(1-F83)*E83</f>
        <v>0</v>
      </c>
      <c r="I83" s="87">
        <f t="shared" ref="I83" si="29">A83*G83</f>
        <v>0</v>
      </c>
      <c r="J83" s="73"/>
    </row>
    <row r="84" spans="1:10" s="42" customFormat="1" x14ac:dyDescent="0.2">
      <c r="A84" s="50"/>
      <c r="B84" s="37" t="s">
        <v>45</v>
      </c>
      <c r="C84" s="24" t="s">
        <v>55</v>
      </c>
      <c r="D84" s="57">
        <v>0.93</v>
      </c>
      <c r="E84" s="86">
        <v>0.21</v>
      </c>
      <c r="F84" s="10">
        <v>0</v>
      </c>
      <c r="G84" s="87">
        <f t="shared" si="21"/>
        <v>0.76859504132231415</v>
      </c>
      <c r="H84" s="87">
        <f t="shared" ref="H84:H85" si="30">(D84*(1-F84)/(1+E84)*E84)</f>
        <v>0.16140495867768598</v>
      </c>
      <c r="I84" s="87">
        <f t="shared" ref="I84:I93" si="31">A84*G84</f>
        <v>0</v>
      </c>
      <c r="J84" s="70"/>
    </row>
    <row r="85" spans="1:10" s="42" customFormat="1" x14ac:dyDescent="0.2">
      <c r="A85" s="50"/>
      <c r="B85" s="37" t="s">
        <v>45</v>
      </c>
      <c r="C85" s="24" t="s">
        <v>56</v>
      </c>
      <c r="D85" s="57">
        <v>0.92</v>
      </c>
      <c r="E85" s="86">
        <v>0.21</v>
      </c>
      <c r="F85" s="10">
        <v>0</v>
      </c>
      <c r="G85" s="87">
        <f t="shared" si="21"/>
        <v>0.76033057851239672</v>
      </c>
      <c r="H85" s="87">
        <f t="shared" si="30"/>
        <v>0.1596694214876033</v>
      </c>
      <c r="I85" s="87">
        <f t="shared" si="31"/>
        <v>0</v>
      </c>
      <c r="J85" s="70"/>
    </row>
    <row r="86" spans="1:10" s="42" customFormat="1" x14ac:dyDescent="0.2">
      <c r="A86" s="50"/>
      <c r="B86" s="37" t="s">
        <v>45</v>
      </c>
      <c r="C86" s="24" t="s">
        <v>57</v>
      </c>
      <c r="D86" s="57">
        <v>0.83</v>
      </c>
      <c r="E86" s="86">
        <v>0.21</v>
      </c>
      <c r="F86" s="10">
        <v>0</v>
      </c>
      <c r="G86" s="87">
        <f t="shared" si="21"/>
        <v>0.68595041322314043</v>
      </c>
      <c r="H86" s="87">
        <f t="shared" ref="H86:H89" si="32">(D86*(1-F86)/(1+E86)*E86)</f>
        <v>0.14404958677685947</v>
      </c>
      <c r="I86" s="87">
        <f t="shared" si="31"/>
        <v>0</v>
      </c>
      <c r="J86" s="70"/>
    </row>
    <row r="87" spans="1:10" s="42" customFormat="1" x14ac:dyDescent="0.2">
      <c r="A87" s="50"/>
      <c r="B87" s="37" t="s">
        <v>45</v>
      </c>
      <c r="C87" s="24" t="s">
        <v>58</v>
      </c>
      <c r="D87" s="57">
        <v>1.42</v>
      </c>
      <c r="E87" s="86">
        <v>0.21</v>
      </c>
      <c r="F87" s="10">
        <v>0</v>
      </c>
      <c r="G87" s="87">
        <f t="shared" si="21"/>
        <v>1.1735537190082643</v>
      </c>
      <c r="H87" s="87">
        <f t="shared" si="32"/>
        <v>0.24644628099173549</v>
      </c>
      <c r="I87" s="87">
        <f t="shared" si="31"/>
        <v>0</v>
      </c>
      <c r="J87" s="70"/>
    </row>
    <row r="88" spans="1:10" s="42" customFormat="1" x14ac:dyDescent="0.2">
      <c r="A88" s="50"/>
      <c r="B88" s="37" t="s">
        <v>45</v>
      </c>
      <c r="C88" s="24" t="s">
        <v>59</v>
      </c>
      <c r="D88" s="57">
        <v>1.1499999999999999</v>
      </c>
      <c r="E88" s="86">
        <v>0.21</v>
      </c>
      <c r="F88" s="10">
        <v>0</v>
      </c>
      <c r="G88" s="87">
        <f t="shared" si="21"/>
        <v>0.95041322314049581</v>
      </c>
      <c r="H88" s="87">
        <f t="shared" si="32"/>
        <v>0.1995867768595041</v>
      </c>
      <c r="I88" s="87">
        <f t="shared" si="31"/>
        <v>0</v>
      </c>
      <c r="J88" s="70"/>
    </row>
    <row r="89" spans="1:10" s="42" customFormat="1" x14ac:dyDescent="0.2">
      <c r="A89" s="50"/>
      <c r="B89" s="37" t="s">
        <v>45</v>
      </c>
      <c r="C89" s="24" t="s">
        <v>60</v>
      </c>
      <c r="D89" s="57">
        <v>0.25</v>
      </c>
      <c r="E89" s="86">
        <v>0.21</v>
      </c>
      <c r="F89" s="10">
        <v>0</v>
      </c>
      <c r="G89" s="87">
        <f t="shared" si="21"/>
        <v>0.20661157024793389</v>
      </c>
      <c r="H89" s="87">
        <f t="shared" si="32"/>
        <v>4.3388429752066117E-2</v>
      </c>
      <c r="I89" s="87">
        <f t="shared" si="31"/>
        <v>0</v>
      </c>
      <c r="J89" s="70"/>
    </row>
    <row r="90" spans="1:10" x14ac:dyDescent="0.2">
      <c r="A90" s="50"/>
      <c r="B90" s="37" t="s">
        <v>45</v>
      </c>
      <c r="C90" s="25" t="s">
        <v>61</v>
      </c>
      <c r="D90" s="57">
        <v>0.25</v>
      </c>
      <c r="E90" s="86">
        <v>0.21</v>
      </c>
      <c r="F90" s="86">
        <v>0</v>
      </c>
      <c r="G90" s="87">
        <f t="shared" si="21"/>
        <v>0.20661157024793389</v>
      </c>
      <c r="H90" s="87">
        <f>(D90*(1-F90)/(1+E90)*E90)</f>
        <v>4.3388429752066117E-2</v>
      </c>
      <c r="I90" s="87">
        <f>A90*G90</f>
        <v>0</v>
      </c>
      <c r="J90" s="70"/>
    </row>
    <row r="91" spans="1:10" x14ac:dyDescent="0.2">
      <c r="A91" s="50"/>
      <c r="B91" s="37" t="s">
        <v>45</v>
      </c>
      <c r="C91" s="25" t="s">
        <v>62</v>
      </c>
      <c r="D91" s="57">
        <v>0.31</v>
      </c>
      <c r="E91" s="86">
        <v>0.21</v>
      </c>
      <c r="F91" s="86">
        <v>0</v>
      </c>
      <c r="G91" s="87">
        <f t="shared" si="21"/>
        <v>0.256198347107438</v>
      </c>
      <c r="H91" s="87">
        <f>(D91*(1-F91)/(1+E91)*E91)</f>
        <v>5.3801652892561974E-2</v>
      </c>
      <c r="I91" s="87">
        <f>A91*G91</f>
        <v>0</v>
      </c>
      <c r="J91" s="70"/>
    </row>
    <row r="92" spans="1:10" x14ac:dyDescent="0.2">
      <c r="A92" s="50"/>
      <c r="B92" s="37" t="s">
        <v>45</v>
      </c>
      <c r="C92" s="24" t="s">
        <v>63</v>
      </c>
      <c r="D92" s="57">
        <v>0</v>
      </c>
      <c r="E92" s="86">
        <v>0.21</v>
      </c>
      <c r="F92" s="10">
        <v>0</v>
      </c>
      <c r="G92" s="87">
        <f t="shared" ref="G92:G93" si="33">(D92*(1-F92)/(1+E92)*1)</f>
        <v>0</v>
      </c>
      <c r="H92" s="87">
        <f t="shared" ref="H92:H93" si="34">(D92*(1-F92)/(1+E92)*E92)</f>
        <v>0</v>
      </c>
      <c r="I92" s="87">
        <f t="shared" si="31"/>
        <v>0</v>
      </c>
      <c r="J92" s="70" t="s">
        <v>64</v>
      </c>
    </row>
    <row r="93" spans="1:10" x14ac:dyDescent="0.2">
      <c r="A93" s="50"/>
      <c r="B93" s="37" t="s">
        <v>45</v>
      </c>
      <c r="C93" s="24"/>
      <c r="D93" s="57">
        <v>0</v>
      </c>
      <c r="E93" s="86">
        <v>0.21</v>
      </c>
      <c r="F93" s="10">
        <v>0</v>
      </c>
      <c r="G93" s="87">
        <f t="shared" si="33"/>
        <v>0</v>
      </c>
      <c r="H93" s="87">
        <f t="shared" si="34"/>
        <v>0</v>
      </c>
      <c r="I93" s="87">
        <f t="shared" si="31"/>
        <v>0</v>
      </c>
      <c r="J93" s="70"/>
    </row>
    <row r="94" spans="1:10" x14ac:dyDescent="0.2">
      <c r="A94" s="43">
        <f>SUM(A77:A93)</f>
        <v>0</v>
      </c>
      <c r="B94" s="43"/>
      <c r="C94" s="43" t="s">
        <v>35</v>
      </c>
      <c r="D94" s="44"/>
      <c r="E94" s="43"/>
      <c r="F94" s="43"/>
      <c r="G94" s="43"/>
      <c r="H94" s="43"/>
      <c r="I94" s="45">
        <f>SUM(I77:I93)</f>
        <v>0</v>
      </c>
      <c r="J94" s="43"/>
    </row>
    <row r="95" spans="1:10" x14ac:dyDescent="0.2">
      <c r="A95" s="52"/>
      <c r="B95" s="33"/>
      <c r="C95" s="33"/>
      <c r="D95" s="34"/>
      <c r="E95" s="33"/>
      <c r="F95" s="33"/>
      <c r="G95" s="33"/>
      <c r="H95" s="33"/>
      <c r="I95" s="35"/>
      <c r="J95" s="33"/>
    </row>
    <row r="96" spans="1:10" s="42" customFormat="1" x14ac:dyDescent="0.2">
      <c r="A96" s="52"/>
      <c r="B96" s="33"/>
      <c r="C96" s="33"/>
      <c r="D96" s="34"/>
      <c r="E96" s="33"/>
      <c r="F96" s="33"/>
      <c r="G96" s="33"/>
      <c r="H96" s="33"/>
      <c r="I96" s="35"/>
      <c r="J96" s="33"/>
    </row>
    <row r="98" spans="1:10" x14ac:dyDescent="0.2">
      <c r="A98" s="46">
        <f>A27+A36+A72+A94</f>
        <v>0</v>
      </c>
      <c r="B98" s="46"/>
      <c r="C98" s="46" t="s">
        <v>65</v>
      </c>
      <c r="D98" s="46"/>
      <c r="E98" s="46"/>
      <c r="F98" s="46"/>
      <c r="G98" s="46"/>
      <c r="H98" s="46"/>
      <c r="I98" s="47">
        <f>I27+I36+I72+I94</f>
        <v>0</v>
      </c>
      <c r="J98" s="46"/>
    </row>
    <row r="99" spans="1:10" x14ac:dyDescent="0.2">
      <c r="J99" s="11" t="s">
        <v>101</v>
      </c>
    </row>
    <row r="100" spans="1:10" ht="14.25" customHeight="1" x14ac:dyDescent="0.2">
      <c r="J100" s="11"/>
    </row>
    <row r="101" spans="1:10" ht="13.5" thickBot="1" x14ac:dyDescent="0.25">
      <c r="J101" s="11"/>
    </row>
    <row r="102" spans="1:10" ht="13.5" thickBot="1" x14ac:dyDescent="0.25">
      <c r="A102" s="129" t="s">
        <v>66</v>
      </c>
      <c r="B102" s="130"/>
      <c r="C102" s="130"/>
      <c r="D102" s="130"/>
      <c r="E102" s="130"/>
      <c r="F102" s="130"/>
      <c r="G102" s="130"/>
      <c r="H102" s="130"/>
      <c r="I102" s="130"/>
      <c r="J102" s="131"/>
    </row>
    <row r="103" spans="1:10" x14ac:dyDescent="0.2">
      <c r="A103" s="113"/>
      <c r="B103" s="114"/>
      <c r="C103" s="114"/>
      <c r="D103" s="114"/>
      <c r="E103" s="114"/>
      <c r="F103" s="114"/>
      <c r="G103" s="114"/>
      <c r="H103" s="114"/>
      <c r="I103" s="114"/>
      <c r="J103" s="115"/>
    </row>
    <row r="104" spans="1:10" x14ac:dyDescent="0.2">
      <c r="A104" s="116"/>
      <c r="B104" s="117"/>
      <c r="C104" s="117"/>
      <c r="D104" s="117"/>
      <c r="E104" s="117"/>
      <c r="F104" s="117"/>
      <c r="G104" s="117"/>
      <c r="H104" s="117"/>
      <c r="I104" s="117"/>
      <c r="J104" s="118"/>
    </row>
    <row r="105" spans="1:10" x14ac:dyDescent="0.2">
      <c r="A105" s="116"/>
      <c r="B105" s="117"/>
      <c r="C105" s="117"/>
      <c r="D105" s="117"/>
      <c r="E105" s="117"/>
      <c r="F105" s="117"/>
      <c r="G105" s="117"/>
      <c r="H105" s="117"/>
      <c r="I105" s="117"/>
      <c r="J105" s="118"/>
    </row>
    <row r="106" spans="1:10" ht="13.5" thickBot="1" x14ac:dyDescent="0.25">
      <c r="A106" s="119"/>
      <c r="B106" s="120"/>
      <c r="C106" s="120"/>
      <c r="D106" s="120"/>
      <c r="E106" s="120"/>
      <c r="F106" s="120"/>
      <c r="G106" s="120"/>
      <c r="H106" s="120"/>
      <c r="I106" s="120"/>
      <c r="J106" s="121"/>
    </row>
  </sheetData>
  <sheetProtection algorithmName="SHA-512" hashValue="ZpqXwZ5KVuAkz6vC2pZgMHTaL4ETiwwtZQmdrMATWHGlH31KZnaTPsDarYjK6+1E6H+AZ4IuKGAexmjwxEz6dA==" saltValue="dML4VonS9yEYWwsPNVaIhQ==" spinCount="100000" sheet="1" autoFilter="0"/>
  <autoFilter ref="A17:J98" xr:uid="{00000000-0009-0000-0000-000000000000}"/>
  <mergeCells count="19">
    <mergeCell ref="B7:E7"/>
    <mergeCell ref="B8:E8"/>
    <mergeCell ref="B9:E9"/>
    <mergeCell ref="B11:E11"/>
    <mergeCell ref="B2:E2"/>
    <mergeCell ref="B3:E3"/>
    <mergeCell ref="B4:E4"/>
    <mergeCell ref="B5:E5"/>
    <mergeCell ref="A6:E6"/>
    <mergeCell ref="A10:E10"/>
    <mergeCell ref="B12:E12"/>
    <mergeCell ref="B13:E13"/>
    <mergeCell ref="A103:J106"/>
    <mergeCell ref="A15:F15"/>
    <mergeCell ref="A39:J39"/>
    <mergeCell ref="A19:J19"/>
    <mergeCell ref="A76:J76"/>
    <mergeCell ref="A29:J29"/>
    <mergeCell ref="A102:J102"/>
  </mergeCells>
  <phoneticPr fontId="0" type="noConversion"/>
  <pageMargins left="0.39370078740157483" right="0.19685039370078741" top="0.74803149606299213" bottom="0.74803149606299213" header="0.19685039370078741" footer="0.19685039370078741"/>
  <pageSetup paperSize="9" scale="77" fitToHeight="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FF6600"/>
  </sheetPr>
  <dimension ref="A1:E132"/>
  <sheetViews>
    <sheetView topLeftCell="A52" workbookViewId="0">
      <selection activeCell="E108" sqref="E108"/>
    </sheetView>
  </sheetViews>
  <sheetFormatPr defaultColWidth="9.140625" defaultRowHeight="12.75" x14ac:dyDescent="0.2"/>
  <cols>
    <col min="1" max="1" width="11" style="17" customWidth="1"/>
    <col min="2" max="2" width="67" style="17" customWidth="1"/>
    <col min="3" max="3" width="12.140625" style="17" customWidth="1"/>
    <col min="4" max="4" width="9.140625" style="17"/>
    <col min="5" max="5" width="41.85546875" style="17" customWidth="1"/>
    <col min="6" max="16384" width="9.140625" style="17"/>
  </cols>
  <sheetData>
    <row r="1" spans="1:5" ht="20.25" x14ac:dyDescent="0.3">
      <c r="A1" s="21" t="s">
        <v>67</v>
      </c>
      <c r="B1" s="19"/>
      <c r="C1" s="20"/>
      <c r="D1" s="20"/>
      <c r="E1" s="2"/>
    </row>
    <row r="3" spans="1:5" x14ac:dyDescent="0.2">
      <c r="A3" s="26" t="s">
        <v>68</v>
      </c>
      <c r="B3" s="26"/>
      <c r="C3" s="26"/>
      <c r="D3" s="26"/>
      <c r="E3" s="26"/>
    </row>
    <row r="4" spans="1:5" ht="13.5" thickBot="1" x14ac:dyDescent="0.25">
      <c r="A4" s="26"/>
      <c r="B4" s="26"/>
      <c r="C4" s="26"/>
      <c r="D4" s="26"/>
      <c r="E4" s="26"/>
    </row>
    <row r="5" spans="1:5" ht="16.5" thickBot="1" x14ac:dyDescent="0.3">
      <c r="A5" s="23" t="s">
        <v>69</v>
      </c>
      <c r="B5" s="143" t="s">
        <v>70</v>
      </c>
      <c r="C5" s="143"/>
      <c r="D5" s="144"/>
      <c r="E5" s="26"/>
    </row>
    <row r="6" spans="1:5" ht="27.75" customHeight="1" x14ac:dyDescent="0.2">
      <c r="A6" s="91">
        <v>1</v>
      </c>
      <c r="B6" s="145" t="s">
        <v>71</v>
      </c>
      <c r="C6" s="145"/>
      <c r="D6" s="146"/>
      <c r="E6" s="26"/>
    </row>
    <row r="7" spans="1:5" ht="15.75" customHeight="1" x14ac:dyDescent="0.2">
      <c r="A7" s="92">
        <v>2</v>
      </c>
      <c r="B7" s="147" t="s">
        <v>72</v>
      </c>
      <c r="C7" s="147"/>
      <c r="D7" s="148"/>
      <c r="E7" s="26"/>
    </row>
    <row r="8" spans="1:5" ht="54.75" customHeight="1" x14ac:dyDescent="0.2">
      <c r="A8" s="92">
        <v>3</v>
      </c>
      <c r="B8" s="147" t="s">
        <v>73</v>
      </c>
      <c r="C8" s="147"/>
      <c r="D8" s="148"/>
      <c r="E8" s="26"/>
    </row>
    <row r="9" spans="1:5" ht="27.75" customHeight="1" x14ac:dyDescent="0.2">
      <c r="A9" s="92">
        <v>4</v>
      </c>
      <c r="B9" s="147" t="s">
        <v>74</v>
      </c>
      <c r="C9" s="147"/>
      <c r="D9" s="148"/>
      <c r="E9" s="26"/>
    </row>
    <row r="10" spans="1:5" ht="41.25" customHeight="1" thickBot="1" x14ac:dyDescent="0.25">
      <c r="A10" s="93">
        <v>5</v>
      </c>
      <c r="B10" s="141" t="s">
        <v>75</v>
      </c>
      <c r="C10" s="141"/>
      <c r="D10" s="142"/>
      <c r="E10" s="26"/>
    </row>
    <row r="11" spans="1:5" x14ac:dyDescent="0.2">
      <c r="A11" s="26"/>
      <c r="B11" s="94"/>
      <c r="C11" s="26"/>
      <c r="D11" s="26"/>
      <c r="E11" s="26"/>
    </row>
    <row r="12" spans="1:5" x14ac:dyDescent="0.2">
      <c r="A12" s="18" t="s">
        <v>76</v>
      </c>
      <c r="B12" s="94"/>
      <c r="C12" s="26"/>
      <c r="D12" s="26"/>
      <c r="E12" s="26"/>
    </row>
    <row r="13" spans="1:5" x14ac:dyDescent="0.2">
      <c r="A13" s="26"/>
      <c r="B13" s="94"/>
      <c r="C13" s="26"/>
      <c r="D13" s="26"/>
      <c r="E13" s="26"/>
    </row>
    <row r="14" spans="1:5" x14ac:dyDescent="0.2">
      <c r="A14" s="26"/>
      <c r="B14" s="94"/>
      <c r="C14" s="26"/>
      <c r="D14" s="26"/>
      <c r="E14" s="26"/>
    </row>
    <row r="15" spans="1:5" s="18" customFormat="1" x14ac:dyDescent="0.2">
      <c r="B15" s="22"/>
    </row>
    <row r="16" spans="1:5" x14ac:dyDescent="0.2">
      <c r="A16" s="26"/>
      <c r="B16" s="94"/>
      <c r="C16" s="26"/>
      <c r="D16" s="26"/>
      <c r="E16" s="26"/>
    </row>
    <row r="17" spans="1:2" x14ac:dyDescent="0.2">
      <c r="A17" s="26"/>
      <c r="B17" s="94"/>
    </row>
    <row r="18" spans="1:2" x14ac:dyDescent="0.2">
      <c r="A18" s="26"/>
      <c r="B18" s="94"/>
    </row>
    <row r="19" spans="1:2" ht="12" customHeight="1" x14ac:dyDescent="0.2">
      <c r="A19" s="26"/>
      <c r="B19" s="94"/>
    </row>
    <row r="20" spans="1:2" x14ac:dyDescent="0.2">
      <c r="A20" s="26"/>
      <c r="B20" s="94"/>
    </row>
    <row r="28" spans="1:2" x14ac:dyDescent="0.2">
      <c r="A28" s="18" t="s">
        <v>77</v>
      </c>
      <c r="B28" s="26"/>
    </row>
    <row r="30" spans="1:2" s="18" customFormat="1" x14ac:dyDescent="0.2"/>
    <row r="37" spans="1:1" x14ac:dyDescent="0.2">
      <c r="A37" s="18" t="s">
        <v>78</v>
      </c>
    </row>
    <row r="38" spans="1:1" x14ac:dyDescent="0.2">
      <c r="A38" s="18"/>
    </row>
    <row r="39" spans="1:1" x14ac:dyDescent="0.2">
      <c r="A39" s="18"/>
    </row>
    <row r="40" spans="1:1" x14ac:dyDescent="0.2">
      <c r="A40" s="18"/>
    </row>
    <row r="41" spans="1:1" x14ac:dyDescent="0.2">
      <c r="A41" s="18"/>
    </row>
    <row r="42" spans="1:1" x14ac:dyDescent="0.2">
      <c r="A42" s="18"/>
    </row>
    <row r="43" spans="1:1" x14ac:dyDescent="0.2">
      <c r="A43" s="18"/>
    </row>
    <row r="44" spans="1:1" x14ac:dyDescent="0.2">
      <c r="A44" s="18"/>
    </row>
    <row r="45" spans="1:1" x14ac:dyDescent="0.2">
      <c r="A45" s="18"/>
    </row>
    <row r="46" spans="1:1" x14ac:dyDescent="0.2">
      <c r="A46" s="18"/>
    </row>
    <row r="47" spans="1:1" x14ac:dyDescent="0.2">
      <c r="A47" s="18"/>
    </row>
    <row r="48" spans="1:1" x14ac:dyDescent="0.2">
      <c r="A48" s="18"/>
    </row>
    <row r="49" spans="1:1" x14ac:dyDescent="0.2">
      <c r="A49" s="18"/>
    </row>
    <row r="50" spans="1:1" x14ac:dyDescent="0.2">
      <c r="A50" s="18"/>
    </row>
    <row r="51" spans="1:1" x14ac:dyDescent="0.2">
      <c r="A51" s="18"/>
    </row>
    <row r="52" spans="1:1" x14ac:dyDescent="0.2">
      <c r="A52" s="18"/>
    </row>
    <row r="53" spans="1:1" x14ac:dyDescent="0.2">
      <c r="A53" s="18"/>
    </row>
    <row r="54" spans="1:1" x14ac:dyDescent="0.2">
      <c r="A54" s="18"/>
    </row>
    <row r="55" spans="1:1" x14ac:dyDescent="0.2">
      <c r="A55" s="18"/>
    </row>
    <row r="56" spans="1:1" x14ac:dyDescent="0.2">
      <c r="A56" s="18"/>
    </row>
    <row r="57" spans="1:1" x14ac:dyDescent="0.2">
      <c r="A57" s="18"/>
    </row>
    <row r="58" spans="1:1" x14ac:dyDescent="0.2">
      <c r="A58" s="18"/>
    </row>
    <row r="59" spans="1:1" x14ac:dyDescent="0.2">
      <c r="A59" s="18"/>
    </row>
    <row r="60" spans="1:1" x14ac:dyDescent="0.2">
      <c r="A60" s="18"/>
    </row>
    <row r="61" spans="1:1" x14ac:dyDescent="0.2">
      <c r="A61" s="18"/>
    </row>
    <row r="62" spans="1:1" x14ac:dyDescent="0.2">
      <c r="A62" s="18"/>
    </row>
    <row r="63" spans="1:1" x14ac:dyDescent="0.2">
      <c r="A63" s="18"/>
    </row>
    <row r="64" spans="1:1" x14ac:dyDescent="0.2">
      <c r="A64" s="18"/>
    </row>
    <row r="65" spans="1:1" x14ac:dyDescent="0.2">
      <c r="A65" s="18"/>
    </row>
    <row r="66" spans="1:1" x14ac:dyDescent="0.2">
      <c r="A66" s="18"/>
    </row>
    <row r="79" spans="1:1" x14ac:dyDescent="0.2">
      <c r="A79" s="18" t="s">
        <v>79</v>
      </c>
    </row>
    <row r="89" spans="1:1" x14ac:dyDescent="0.2">
      <c r="A89" s="18" t="s">
        <v>80</v>
      </c>
    </row>
    <row r="99" spans="2:5" x14ac:dyDescent="0.2">
      <c r="B99" s="95"/>
      <c r="C99" s="26"/>
      <c r="D99" s="26"/>
      <c r="E99" s="2"/>
    </row>
    <row r="100" spans="2:5" x14ac:dyDescent="0.2">
      <c r="B100" s="95"/>
      <c r="C100" s="26"/>
      <c r="D100" s="26"/>
      <c r="E100" s="2"/>
    </row>
    <row r="132" spans="1:1" x14ac:dyDescent="0.2">
      <c r="A132" s="18"/>
    </row>
  </sheetData>
  <sheetProtection algorithmName="SHA-512" hashValue="QCUk+wqKR2ahwVc4WOiec8sZQfKzYdps83d0Yssc6Be92GvpcX0gBIFoYFX8lkFs5imeP1Eu8/nLRpawX7Zoog==" saltValue="v9RUTGXJv4scgnhJm0mO1g==" spinCount="100000" sheet="1" objects="1" scenarios="1"/>
  <mergeCells count="6">
    <mergeCell ref="B10:D10"/>
    <mergeCell ref="B5:D5"/>
    <mergeCell ref="B6:D6"/>
    <mergeCell ref="B7:D7"/>
    <mergeCell ref="B8:D8"/>
    <mergeCell ref="B9:D9"/>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13"/>
  <sheetViews>
    <sheetView tabSelected="1" workbookViewId="0">
      <selection activeCell="A6" sqref="A6"/>
    </sheetView>
  </sheetViews>
  <sheetFormatPr defaultRowHeight="12.75" x14ac:dyDescent="0.2"/>
  <cols>
    <col min="1" max="1" width="91.28515625" style="62" customWidth="1"/>
  </cols>
  <sheetData>
    <row r="1" spans="1:1" x14ac:dyDescent="0.2">
      <c r="A1" s="59" t="s">
        <v>81</v>
      </c>
    </row>
    <row r="2" spans="1:1" ht="204" customHeight="1" x14ac:dyDescent="0.2">
      <c r="A2" s="60" t="s">
        <v>82</v>
      </c>
    </row>
    <row r="3" spans="1:1" ht="9.75" customHeight="1" x14ac:dyDescent="0.2">
      <c r="A3" s="60"/>
    </row>
    <row r="4" spans="1:1" ht="20.25" customHeight="1" x14ac:dyDescent="0.2">
      <c r="A4" s="59" t="s">
        <v>83</v>
      </c>
    </row>
    <row r="5" spans="1:1" ht="343.5" customHeight="1" x14ac:dyDescent="0.2">
      <c r="A5" s="60" t="s">
        <v>122</v>
      </c>
    </row>
    <row r="6" spans="1:1" x14ac:dyDescent="0.2">
      <c r="A6" s="60"/>
    </row>
    <row r="7" spans="1:1" ht="38.25" x14ac:dyDescent="0.2">
      <c r="A7" s="61" t="s">
        <v>84</v>
      </c>
    </row>
    <row r="8" spans="1:1" x14ac:dyDescent="0.2">
      <c r="A8" s="60"/>
    </row>
    <row r="9" spans="1:1" x14ac:dyDescent="0.2">
      <c r="A9" s="60"/>
    </row>
    <row r="10" spans="1:1" x14ac:dyDescent="0.2">
      <c r="A10" s="60"/>
    </row>
    <row r="11" spans="1:1" x14ac:dyDescent="0.2">
      <c r="A11" s="60"/>
    </row>
    <row r="12" spans="1:1" x14ac:dyDescent="0.2">
      <c r="A12" s="60"/>
    </row>
    <row r="13" spans="1:1" x14ac:dyDescent="0.2">
      <c r="A13" s="60"/>
    </row>
  </sheetData>
  <sheetProtection algorithmName="SHA-512" hashValue="vvBv48Ci+uRGH7wosQv0WYIkx5sjTBvkOB5TWKGIyC+XMU9LgbhtF5y0mrjyDcx+wCqsCMUdXDBnWDzmWhCfew==" saltValue="sHX7V4vNbqPkkGH5lcCdPA==" spinCount="100000" sheet="1" objects="1" scenarios="1"/>
  <hyperlinks>
    <hyperlink ref="A7" r:id="rId1" xr:uid="{00000000-0004-0000-0200-000000000000}"/>
  </hyperlinks>
  <pageMargins left="0.7" right="0.7" top="0.75" bottom="0.75"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541C153EC7E64C8CC4348ABB494523" ma:contentTypeVersion="13" ma:contentTypeDescription="Een nieuw document maken." ma:contentTypeScope="" ma:versionID="239493a045e4f7b377a934ba985aa9ad">
  <xsd:schema xmlns:xsd="http://www.w3.org/2001/XMLSchema" xmlns:xs="http://www.w3.org/2001/XMLSchema" xmlns:p="http://schemas.microsoft.com/office/2006/metadata/properties" xmlns:ns2="fdbaddb7-cde2-4a3d-9a0a-a94e02727d7f" xmlns:ns3="4b58f432-a9c6-45ca-a0b8-19d8553d5446" targetNamespace="http://schemas.microsoft.com/office/2006/metadata/properties" ma:root="true" ma:fieldsID="93f59c8014c82af09f3c926dd197f07d" ns2:_="" ns3:_="">
    <xsd:import namespace="fdbaddb7-cde2-4a3d-9a0a-a94e02727d7f"/>
    <xsd:import namespace="4b58f432-a9c6-45ca-a0b8-19d8553d54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baddb7-cde2-4a3d-9a0a-a94e02727d7f"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b58f432-a9c6-45ca-a0b8-19d8553d54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2F1CD2-4337-42E6-A1F5-A1B85754989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A138DEF-8E5D-4580-AC92-EE93CB74EC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baddb7-cde2-4a3d-9a0a-a94e02727d7f"/>
    <ds:schemaRef ds:uri="4b58f432-a9c6-45ca-a0b8-19d8553d54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CCFE27-614D-4FA2-B1C5-A294FA6AC3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Bestellijst</vt:lpstr>
      <vt:lpstr>Toelichting</vt:lpstr>
      <vt:lpstr>Leveringsvoorwaarden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damb</dc:creator>
  <cp:keywords/>
  <dc:description/>
  <cp:lastModifiedBy>Danielle Cuppen</cp:lastModifiedBy>
  <cp:revision/>
  <dcterms:created xsi:type="dcterms:W3CDTF">2010-02-03T13:46:12Z</dcterms:created>
  <dcterms:modified xsi:type="dcterms:W3CDTF">2021-11-11T08:59:00Z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0x01010020541C153EC7E64C8CC4348ABB494523</vt:lpwstr>
  </property>
  <property fmtid="{D5CDD505-2E9C-101B-9397-08002B2CF9AE}" pid="3" name="Order">
    <vt:r8>18100</vt:r8>
  </property>
</Properties>
</file>