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toerismevan.sharepoint.com/Gedeelde documenten/VVV/VVV Nijmegen/01. Administratie/Bestellingen en facturen/Bestelformulier/"/>
    </mc:Choice>
  </mc:AlternateContent>
  <xr:revisionPtr revIDLastSave="38" documentId="8_{0871A5A1-81D9-4584-975D-98B3FEC86BEA}" xr6:coauthVersionLast="47" xr6:coauthVersionMax="47" xr10:uidLastSave="{A1655CDD-D811-4802-9C5D-B7253104E84F}"/>
  <bookViews>
    <workbookView xWindow="-120" yWindow="-120" windowWidth="29040" windowHeight="15840"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Bestellijst!$A$17:$J$238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8" i="11" l="1"/>
  <c r="I78" i="11" s="1"/>
  <c r="H78" i="11"/>
  <c r="G77" i="11"/>
  <c r="I77" i="11" s="1"/>
  <c r="H77" i="11"/>
  <c r="G76" i="11"/>
  <c r="I76" i="11" s="1"/>
  <c r="H76" i="11"/>
  <c r="G75" i="11"/>
  <c r="I75" i="11" s="1"/>
  <c r="H75" i="11"/>
  <c r="G68" i="11"/>
  <c r="I68" i="11" s="1"/>
  <c r="H68" i="11"/>
  <c r="G67" i="11"/>
  <c r="I67" i="11" s="1"/>
  <c r="H67" i="11"/>
  <c r="G62" i="11" l="1"/>
  <c r="I62" i="11" s="1"/>
  <c r="H62" i="11"/>
  <c r="G61" i="11"/>
  <c r="I61" i="11" s="1"/>
  <c r="H61" i="11"/>
  <c r="G56" i="11" l="1"/>
  <c r="I56" i="11" s="1"/>
  <c r="H56" i="11"/>
  <c r="G105" i="11" l="1"/>
  <c r="I105" i="11" s="1"/>
  <c r="H105" i="11"/>
  <c r="G70" i="11" l="1"/>
  <c r="I70" i="11" s="1"/>
  <c r="H70" i="11"/>
  <c r="G223" i="11" l="1"/>
  <c r="I223" i="11" s="1"/>
  <c r="H223" i="11"/>
  <c r="G221" i="11"/>
  <c r="I221" i="11" s="1"/>
  <c r="H221" i="11"/>
  <c r="G222" i="11"/>
  <c r="I222" i="11" s="1"/>
  <c r="H222" i="11"/>
  <c r="G156" i="11" l="1"/>
  <c r="I156" i="11" s="1"/>
  <c r="H156" i="11"/>
  <c r="H133" i="11"/>
  <c r="H134" i="11"/>
  <c r="H135" i="11"/>
  <c r="H136" i="11"/>
  <c r="G134" i="11"/>
  <c r="I134" i="11" s="1"/>
  <c r="G135" i="11"/>
  <c r="I135" i="11" s="1"/>
  <c r="G136" i="11"/>
  <c r="I136" i="11" s="1"/>
  <c r="G204" i="11"/>
  <c r="I204" i="11" s="1"/>
  <c r="H204" i="11"/>
  <c r="G174" i="11" l="1"/>
  <c r="I174" i="11" s="1"/>
  <c r="H174" i="11"/>
  <c r="G205" i="11" l="1"/>
  <c r="I205" i="11" s="1"/>
  <c r="H205" i="11"/>
  <c r="G203" i="11" l="1"/>
  <c r="I203" i="11" s="1"/>
  <c r="H203" i="11"/>
  <c r="G206" i="11"/>
  <c r="I206" i="11" s="1"/>
  <c r="H206" i="11"/>
  <c r="G71" i="11" l="1"/>
  <c r="I71" i="11" s="1"/>
  <c r="H71" i="11"/>
  <c r="H24" i="11" l="1"/>
  <c r="G24" i="11"/>
  <c r="I24" i="11" s="1"/>
  <c r="G177" i="11" l="1"/>
  <c r="I177" i="11" s="1"/>
  <c r="H177" i="11"/>
  <c r="G176" i="11"/>
  <c r="I176" i="11" s="1"/>
  <c r="H176" i="11"/>
  <c r="G180" i="11"/>
  <c r="I180" i="11" s="1"/>
  <c r="H180" i="11"/>
  <c r="G179" i="11"/>
  <c r="I179" i="11" s="1"/>
  <c r="H179" i="11"/>
  <c r="G151" i="11"/>
  <c r="I151" i="11" s="1"/>
  <c r="H151" i="11"/>
  <c r="G149" i="11"/>
  <c r="I149" i="11" s="1"/>
  <c r="H149" i="11"/>
  <c r="G148" i="11"/>
  <c r="I148" i="11" s="1"/>
  <c r="H148" i="11"/>
  <c r="G153" i="11"/>
  <c r="I153" i="11" s="1"/>
  <c r="H153" i="11"/>
  <c r="G146" i="11"/>
  <c r="I146" i="11" s="1"/>
  <c r="H146" i="11"/>
  <c r="G147" i="11"/>
  <c r="I147" i="11" s="1"/>
  <c r="H147" i="11"/>
  <c r="G133" i="11"/>
  <c r="I133" i="11" s="1"/>
  <c r="G150" i="11"/>
  <c r="I150" i="11" s="1"/>
  <c r="H150" i="11"/>
  <c r="G138" i="11"/>
  <c r="I138" i="11" s="1"/>
  <c r="H138" i="11"/>
  <c r="G49" i="11"/>
  <c r="I49" i="11" s="1"/>
  <c r="H49" i="11"/>
  <c r="A234" i="11" l="1"/>
  <c r="G229" i="11"/>
  <c r="I229" i="11" s="1"/>
  <c r="H229" i="11"/>
  <c r="G228" i="11"/>
  <c r="I228" i="11" s="1"/>
  <c r="H228" i="11"/>
  <c r="H220" i="11"/>
  <c r="G220" i="11"/>
  <c r="I220" i="11" s="1"/>
  <c r="H219" i="11"/>
  <c r="G219" i="11"/>
  <c r="I219" i="11" s="1"/>
  <c r="G233" i="11" l="1"/>
  <c r="I233" i="11" s="1"/>
  <c r="H233" i="11"/>
  <c r="H224" i="11"/>
  <c r="H225" i="11"/>
  <c r="G225" i="11"/>
  <c r="I225" i="11" s="1"/>
  <c r="G224" i="11"/>
  <c r="I224" i="11" s="1"/>
  <c r="H231" i="11"/>
  <c r="G231" i="11"/>
  <c r="I231" i="11" s="1"/>
  <c r="H226" i="11"/>
  <c r="H227" i="11"/>
  <c r="G227" i="11"/>
  <c r="I227" i="11" s="1"/>
  <c r="G226" i="11"/>
  <c r="I226" i="11" s="1"/>
  <c r="G74" i="11"/>
  <c r="I74" i="11" s="1"/>
  <c r="H74" i="11"/>
  <c r="G58" i="11"/>
  <c r="I58" i="11" s="1"/>
  <c r="H58" i="11"/>
  <c r="H230" i="11"/>
  <c r="G230" i="11"/>
  <c r="I230" i="11" s="1"/>
  <c r="H218" i="11"/>
  <c r="G218" i="11"/>
  <c r="I218" i="11" s="1"/>
  <c r="H217" i="11"/>
  <c r="G217" i="11"/>
  <c r="I217" i="11" s="1"/>
  <c r="G22" i="11" l="1"/>
  <c r="I22" i="11" s="1"/>
  <c r="H22" i="11"/>
  <c r="G112" i="11" l="1"/>
  <c r="I112" i="11" s="1"/>
  <c r="H112" i="11"/>
  <c r="G51" i="11" l="1"/>
  <c r="I51" i="11" s="1"/>
  <c r="H51" i="11"/>
  <c r="G114" i="11" l="1"/>
  <c r="I114" i="11" s="1"/>
  <c r="H114" i="11"/>
  <c r="G80" i="11" l="1"/>
  <c r="I80" i="11" s="1"/>
  <c r="H80" i="11"/>
  <c r="A81" i="11"/>
  <c r="H91" i="11"/>
  <c r="G72" i="11" l="1"/>
  <c r="I72" i="11" s="1"/>
  <c r="H72" i="11"/>
  <c r="G172" i="11" l="1"/>
  <c r="I172" i="11" s="1"/>
  <c r="H172" i="11"/>
  <c r="G40" i="11" l="1"/>
  <c r="I40" i="11" s="1"/>
  <c r="H40" i="11"/>
  <c r="A188" i="11" l="1"/>
  <c r="A88" i="11"/>
  <c r="A121" i="11"/>
  <c r="A36" i="11"/>
  <c r="G55" i="11"/>
  <c r="I55" i="11" s="1"/>
  <c r="H55" i="11"/>
  <c r="G120" i="11" l="1"/>
  <c r="I120" i="11" s="1"/>
  <c r="H120" i="11"/>
  <c r="G115" i="11"/>
  <c r="I115" i="11" s="1"/>
  <c r="H115" i="11"/>
  <c r="G118" i="11"/>
  <c r="I118" i="11" s="1"/>
  <c r="H118" i="11"/>
  <c r="G116" i="11"/>
  <c r="I116" i="11" s="1"/>
  <c r="H116" i="11"/>
  <c r="G21" i="11" l="1"/>
  <c r="G25" i="11"/>
  <c r="I25" i="11" s="1"/>
  <c r="H25" i="11"/>
  <c r="G191" i="11" l="1"/>
  <c r="I191" i="11" s="1"/>
  <c r="H191" i="11"/>
  <c r="G117" i="11" l="1"/>
  <c r="I117" i="11" s="1"/>
  <c r="H117" i="11"/>
  <c r="G113" i="11"/>
  <c r="I113" i="11" s="1"/>
  <c r="H113" i="11"/>
  <c r="G207" i="11" l="1"/>
  <c r="I207" i="11" s="1"/>
  <c r="H207" i="11"/>
  <c r="G208" i="11"/>
  <c r="I208" i="11" s="1"/>
  <c r="H208" i="11"/>
  <c r="G199" i="11"/>
  <c r="I199" i="11" s="1"/>
  <c r="H199" i="11"/>
  <c r="G202" i="11"/>
  <c r="I202" i="11" s="1"/>
  <c r="H202" i="11"/>
  <c r="G57" i="11" l="1"/>
  <c r="I57" i="11" s="1"/>
  <c r="H57" i="11"/>
  <c r="G119" i="11" l="1"/>
  <c r="I119" i="11" s="1"/>
  <c r="H119" i="11"/>
  <c r="G186" i="11" l="1"/>
  <c r="I186" i="11" s="1"/>
  <c r="H186" i="11"/>
  <c r="G192" i="11" l="1"/>
  <c r="I192" i="11" s="1"/>
  <c r="H192" i="11"/>
  <c r="G63" i="11" l="1"/>
  <c r="I63" i="11" s="1"/>
  <c r="H63" i="11"/>
  <c r="G183" i="11"/>
  <c r="I183" i="11" s="1"/>
  <c r="H183" i="11"/>
  <c r="A27" i="11" l="1"/>
  <c r="G26" i="11"/>
  <c r="I26" i="11" s="1"/>
  <c r="H26" i="11"/>
  <c r="G46" i="11" l="1"/>
  <c r="I46" i="11" s="1"/>
  <c r="H46" i="11"/>
  <c r="A209" i="11" l="1"/>
  <c r="G54" i="11" l="1"/>
  <c r="I54" i="11" s="1"/>
  <c r="H54" i="11"/>
  <c r="G52" i="11"/>
  <c r="I52" i="11" s="1"/>
  <c r="H52" i="11"/>
  <c r="G187" i="11" l="1"/>
  <c r="I187" i="11" s="1"/>
  <c r="H187" i="11"/>
  <c r="G175" i="11"/>
  <c r="I175" i="11" s="1"/>
  <c r="H175" i="11"/>
  <c r="H169" i="11"/>
  <c r="G169" i="11"/>
  <c r="I169" i="11" s="1"/>
  <c r="G178" i="11"/>
  <c r="I178" i="11" s="1"/>
  <c r="H178" i="11"/>
  <c r="G139" i="11" l="1"/>
  <c r="I139" i="11" s="1"/>
  <c r="H139" i="11"/>
  <c r="G140" i="11"/>
  <c r="I140" i="11" s="1"/>
  <c r="H140" i="11"/>
  <c r="G44" i="11" l="1"/>
  <c r="I44" i="11" s="1"/>
  <c r="H44" i="11"/>
  <c r="G79" i="11" l="1"/>
  <c r="I79" i="11" s="1"/>
  <c r="H79" i="11"/>
  <c r="G45" i="11" l="1"/>
  <c r="I45" i="11" s="1"/>
  <c r="H45" i="11"/>
  <c r="G4" i="11"/>
  <c r="G20" i="11"/>
  <c r="I20" i="11" s="1"/>
  <c r="H20" i="11"/>
  <c r="I21" i="11"/>
  <c r="H21" i="11"/>
  <c r="G173" i="11"/>
  <c r="I173" i="11" s="1"/>
  <c r="H173" i="11"/>
  <c r="G41" i="11"/>
  <c r="I41" i="11" s="1"/>
  <c r="H41" i="11"/>
  <c r="G168" i="11"/>
  <c r="I168" i="11" s="1"/>
  <c r="H168" i="11"/>
  <c r="G34" i="11"/>
  <c r="I34" i="11" s="1"/>
  <c r="H34" i="11"/>
  <c r="G35" i="11"/>
  <c r="I35" i="11" s="1"/>
  <c r="H35" i="11"/>
  <c r="G33" i="11"/>
  <c r="I33" i="11" s="1"/>
  <c r="H33" i="11"/>
  <c r="G154" i="11"/>
  <c r="I154" i="11" s="1"/>
  <c r="H154" i="11"/>
  <c r="G145" i="11"/>
  <c r="I145" i="11" s="1"/>
  <c r="H145" i="11"/>
  <c r="G232" i="11"/>
  <c r="I232" i="11" s="1"/>
  <c r="I234" i="11" s="1"/>
  <c r="H232" i="11"/>
  <c r="G84" i="11"/>
  <c r="I84" i="11" s="1"/>
  <c r="H84" i="11"/>
  <c r="G163" i="11"/>
  <c r="I163" i="11" s="1"/>
  <c r="H163" i="11"/>
  <c r="G195" i="11"/>
  <c r="I195" i="11" s="1"/>
  <c r="H195" i="11"/>
  <c r="H129" i="11"/>
  <c r="I129" i="11"/>
  <c r="H128" i="11"/>
  <c r="G128" i="11"/>
  <c r="I128" i="11" s="1"/>
  <c r="H30" i="11"/>
  <c r="G30" i="11"/>
  <c r="I30" i="11" s="1"/>
  <c r="H31" i="11"/>
  <c r="G31" i="11"/>
  <c r="I31" i="11" s="1"/>
  <c r="H32" i="11"/>
  <c r="G32" i="11"/>
  <c r="I32" i="11" s="1"/>
  <c r="G212" i="11"/>
  <c r="I212" i="11" s="1"/>
  <c r="H212" i="11"/>
  <c r="G193" i="11"/>
  <c r="I193" i="11" s="1"/>
  <c r="G194" i="11"/>
  <c r="I194" i="11" s="1"/>
  <c r="H193" i="11"/>
  <c r="H194" i="11"/>
  <c r="H170" i="11"/>
  <c r="H171" i="11"/>
  <c r="H181" i="11"/>
  <c r="H182" i="11"/>
  <c r="H184" i="11"/>
  <c r="H185" i="11"/>
  <c r="G170" i="11"/>
  <c r="I170" i="11" s="1"/>
  <c r="G171" i="11"/>
  <c r="I171" i="11" s="1"/>
  <c r="G181" i="11"/>
  <c r="I181" i="11" s="1"/>
  <c r="G182" i="11"/>
  <c r="I182" i="11" s="1"/>
  <c r="G184" i="11"/>
  <c r="I184" i="11" s="1"/>
  <c r="G185" i="11"/>
  <c r="I185" i="11" s="1"/>
  <c r="H164" i="11"/>
  <c r="G164" i="11"/>
  <c r="I164" i="11" s="1"/>
  <c r="H162" i="11"/>
  <c r="G162" i="11"/>
  <c r="I162" i="11" s="1"/>
  <c r="H130" i="11"/>
  <c r="H131" i="11"/>
  <c r="H132" i="11"/>
  <c r="H137" i="11"/>
  <c r="H141" i="11"/>
  <c r="H142" i="11"/>
  <c r="H143" i="11"/>
  <c r="H144" i="11"/>
  <c r="H152" i="11"/>
  <c r="H155" i="11"/>
  <c r="H157" i="11"/>
  <c r="H158" i="11"/>
  <c r="G130" i="11"/>
  <c r="I130" i="11" s="1"/>
  <c r="G131" i="11"/>
  <c r="I131" i="11" s="1"/>
  <c r="G132" i="11"/>
  <c r="I132" i="11" s="1"/>
  <c r="G137" i="11"/>
  <c r="I137" i="11" s="1"/>
  <c r="G141" i="11"/>
  <c r="I141" i="11" s="1"/>
  <c r="G142" i="11"/>
  <c r="I142" i="11" s="1"/>
  <c r="G143" i="11"/>
  <c r="I143" i="11" s="1"/>
  <c r="G144" i="11"/>
  <c r="I144" i="11" s="1"/>
  <c r="G152" i="11"/>
  <c r="I152" i="11" s="1"/>
  <c r="G155" i="11"/>
  <c r="I155" i="11" s="1"/>
  <c r="G157" i="11"/>
  <c r="I157" i="11" s="1"/>
  <c r="G158" i="11"/>
  <c r="I158" i="11" s="1"/>
  <c r="G124" i="11"/>
  <c r="I124" i="11" s="1"/>
  <c r="H124" i="11"/>
  <c r="H106" i="11"/>
  <c r="H107" i="11"/>
  <c r="H108" i="11"/>
  <c r="H109" i="11"/>
  <c r="H110" i="11"/>
  <c r="H111" i="11"/>
  <c r="H92" i="11"/>
  <c r="H93" i="11"/>
  <c r="H94" i="11"/>
  <c r="H95" i="11"/>
  <c r="H96" i="11"/>
  <c r="H97" i="11"/>
  <c r="H98" i="11"/>
  <c r="H99" i="11"/>
  <c r="H100" i="11"/>
  <c r="H101" i="11"/>
  <c r="H102" i="11"/>
  <c r="H103" i="11"/>
  <c r="H104" i="11"/>
  <c r="G91" i="11"/>
  <c r="I91" i="11" s="1"/>
  <c r="G92" i="11"/>
  <c r="I92" i="11" s="1"/>
  <c r="G93" i="11"/>
  <c r="I93" i="11" s="1"/>
  <c r="G94" i="11"/>
  <c r="I94" i="11" s="1"/>
  <c r="G95" i="11"/>
  <c r="I95" i="11" s="1"/>
  <c r="G96" i="11"/>
  <c r="I96" i="11" s="1"/>
  <c r="G97" i="11"/>
  <c r="I97" i="11" s="1"/>
  <c r="G98" i="11"/>
  <c r="I98" i="11" s="1"/>
  <c r="G99" i="11"/>
  <c r="I99" i="11" s="1"/>
  <c r="G100" i="11"/>
  <c r="I100" i="11" s="1"/>
  <c r="G101" i="11"/>
  <c r="I101" i="11" s="1"/>
  <c r="G102" i="11"/>
  <c r="I102" i="11" s="1"/>
  <c r="G103" i="11"/>
  <c r="I103" i="11" s="1"/>
  <c r="G104" i="11"/>
  <c r="I104" i="11" s="1"/>
  <c r="G106" i="11"/>
  <c r="I106" i="11" s="1"/>
  <c r="G107" i="11"/>
  <c r="I107" i="11" s="1"/>
  <c r="G108" i="11"/>
  <c r="I108" i="11" s="1"/>
  <c r="G109" i="11"/>
  <c r="I109" i="11" s="1"/>
  <c r="G110" i="11"/>
  <c r="I110" i="11" s="1"/>
  <c r="G111" i="11"/>
  <c r="I111" i="11" s="1"/>
  <c r="G85" i="11"/>
  <c r="I85" i="11" s="1"/>
  <c r="G86" i="11"/>
  <c r="I86" i="11" s="1"/>
  <c r="G87" i="11"/>
  <c r="I87" i="11" s="1"/>
  <c r="H85" i="11"/>
  <c r="H86" i="11"/>
  <c r="H87" i="11"/>
  <c r="H73" i="11"/>
  <c r="H65" i="11"/>
  <c r="H66" i="11"/>
  <c r="H69" i="11"/>
  <c r="H60" i="11"/>
  <c r="H64" i="11"/>
  <c r="H50" i="11"/>
  <c r="H53" i="11"/>
  <c r="H59" i="11"/>
  <c r="H42" i="11"/>
  <c r="H43" i="11"/>
  <c r="H47" i="11"/>
  <c r="H48" i="11"/>
  <c r="G73" i="11"/>
  <c r="I73" i="11" s="1"/>
  <c r="G65" i="11"/>
  <c r="I65" i="11" s="1"/>
  <c r="G66" i="11"/>
  <c r="I66" i="11" s="1"/>
  <c r="G69" i="11"/>
  <c r="I69" i="11" s="1"/>
  <c r="G60" i="11"/>
  <c r="I60" i="11" s="1"/>
  <c r="G64" i="11"/>
  <c r="I64" i="11" s="1"/>
  <c r="G42" i="11"/>
  <c r="I42" i="11" s="1"/>
  <c r="G43" i="11"/>
  <c r="I43" i="11" s="1"/>
  <c r="G47" i="11"/>
  <c r="I47" i="11" s="1"/>
  <c r="G48" i="11"/>
  <c r="I48" i="11" s="1"/>
  <c r="G50" i="11"/>
  <c r="I50" i="11" s="1"/>
  <c r="G53" i="11"/>
  <c r="I53" i="11" s="1"/>
  <c r="G59" i="11"/>
  <c r="I59" i="11" s="1"/>
  <c r="H23" i="11"/>
  <c r="G23" i="11"/>
  <c r="I23" i="11" s="1"/>
  <c r="A125" i="11"/>
  <c r="A159" i="11"/>
  <c r="A213" i="11"/>
  <c r="A196" i="11"/>
  <c r="A165" i="11"/>
  <c r="A238" i="11" l="1"/>
  <c r="I81" i="11"/>
  <c r="I121" i="11"/>
  <c r="I125" i="11"/>
  <c r="I165" i="11"/>
  <c r="I36" i="11"/>
  <c r="I188" i="11"/>
  <c r="I213" i="11"/>
  <c r="I88" i="11"/>
  <c r="I196" i="11"/>
  <c r="I209" i="11"/>
  <c r="I159" i="11"/>
  <c r="I27" i="11"/>
  <c r="I238" i="11" l="1"/>
</calcChain>
</file>

<file path=xl/sharedStrings.xml><?xml version="1.0" encoding="utf-8"?>
<sst xmlns="http://schemas.openxmlformats.org/spreadsheetml/2006/main" count="311" uniqueCount="261">
  <si>
    <t>Art.nr.</t>
  </si>
  <si>
    <t>Centrumplattegrond Nijmegen</t>
  </si>
  <si>
    <t>Nat Park Veluwezoom + Deelerwoud</t>
  </si>
  <si>
    <t>Plattegrond Wijchen</t>
  </si>
  <si>
    <t>Groesbeek rondom dorp</t>
  </si>
  <si>
    <t>Groesbeek Museumlandschap</t>
  </si>
  <si>
    <t>IVN De But, Vlierenberg</t>
  </si>
  <si>
    <t>IVN Twee Schansen</t>
  </si>
  <si>
    <t>Kabouterroute (Beek-Ubbergen)</t>
  </si>
  <si>
    <t>N 70 (Beek-Ubbergen)</t>
  </si>
  <si>
    <t>Pieterpad deel I</t>
  </si>
  <si>
    <t>Pieterpad deel II</t>
  </si>
  <si>
    <t>SBB kaart Rijk van Nijmegen</t>
  </si>
  <si>
    <t>Wandelpadenkaart Groesbeek</t>
  </si>
  <si>
    <t xml:space="preserve">Landelijke fietskaart </t>
  </si>
  <si>
    <t>Bleekster</t>
  </si>
  <si>
    <t>Emilia van Nassau</t>
  </si>
  <si>
    <t>Kiste Trui</t>
  </si>
  <si>
    <t>Moenen polyester</t>
  </si>
  <si>
    <t>Wasvrouwtje</t>
  </si>
  <si>
    <t>Mountainbikeroutes R.v.N.</t>
  </si>
  <si>
    <t>Artikelnaam</t>
  </si>
  <si>
    <t>Mariken polyester groot</t>
  </si>
  <si>
    <t>Mariken polyester klein</t>
  </si>
  <si>
    <t>Cult hist wandelen Berg en Dal</t>
  </si>
  <si>
    <t>IVN Groenlanden/Bisonbaai</t>
  </si>
  <si>
    <t>Autokaart Nederland Basic</t>
  </si>
  <si>
    <t>Cult hist wandelen Groesbeek</t>
  </si>
  <si>
    <t>Fietsroutes</t>
  </si>
  <si>
    <t>Wandelroutes</t>
  </si>
  <si>
    <t>Diversen</t>
  </si>
  <si>
    <t>Standaard verpakking podium cadeaukaart</t>
  </si>
  <si>
    <t>Fietsatlas</t>
  </si>
  <si>
    <t>Souvenirs Nijmegen</t>
  </si>
  <si>
    <t>Kaasschaaf</t>
  </si>
  <si>
    <t>Speelkaarten tegel</t>
  </si>
  <si>
    <t>Factuuradres</t>
  </si>
  <si>
    <t>Plattegronden en Kaarten</t>
  </si>
  <si>
    <t>BTW</t>
  </si>
  <si>
    <t>Korting</t>
  </si>
  <si>
    <t>Bestelling (aantal stuks)</t>
  </si>
  <si>
    <t>Adviesprijs  (incl. BTW)</t>
  </si>
  <si>
    <t>Totaal</t>
  </si>
  <si>
    <t>E-mailadres</t>
  </si>
  <si>
    <t>Adres</t>
  </si>
  <si>
    <t>Postcode</t>
  </si>
  <si>
    <t>Plaats</t>
  </si>
  <si>
    <t>Afleveradres:</t>
  </si>
  <si>
    <t>Sub totaal</t>
  </si>
  <si>
    <r>
      <t xml:space="preserve">Stadsgids Arnhem </t>
    </r>
    <r>
      <rPr>
        <b/>
        <sz val="10"/>
        <rFont val="Arial"/>
        <family val="2"/>
      </rPr>
      <t>DUI.</t>
    </r>
    <r>
      <rPr>
        <sz val="10"/>
        <rFont val="Arial"/>
        <family val="2"/>
      </rPr>
      <t xml:space="preserve"> (inl Stadswandeling)</t>
    </r>
  </si>
  <si>
    <r>
      <t>Stadsgids Arnhem</t>
    </r>
    <r>
      <rPr>
        <b/>
        <sz val="10"/>
        <rFont val="Arial"/>
        <family val="2"/>
      </rPr>
      <t xml:space="preserve"> ENG.</t>
    </r>
    <r>
      <rPr>
        <sz val="10"/>
        <rFont val="Arial"/>
        <family val="2"/>
      </rPr>
      <t xml:space="preserve"> (inl Stadswandeling)</t>
    </r>
  </si>
  <si>
    <r>
      <t xml:space="preserve">Stadsgids Arnhem </t>
    </r>
    <r>
      <rPr>
        <b/>
        <sz val="10"/>
        <rFont val="Arial"/>
        <family val="2"/>
      </rPr>
      <t>NED.</t>
    </r>
    <r>
      <rPr>
        <sz val="10"/>
        <rFont val="Arial"/>
        <family val="2"/>
      </rPr>
      <t xml:space="preserve"> (incl stadswandeling)</t>
    </r>
  </si>
  <si>
    <t>Knooppunten fietsroutes</t>
  </si>
  <si>
    <t>Boeken/brochures regio</t>
  </si>
  <si>
    <t>BTW Bedrag per stuk</t>
  </si>
  <si>
    <t>Mariken brons klein</t>
  </si>
  <si>
    <t>Souvenirs Holland / DB</t>
  </si>
  <si>
    <t>Cadeauverpakkingen diverse cadeaubonnen</t>
  </si>
  <si>
    <t>Te tekenen bij ontvangst goederen</t>
  </si>
  <si>
    <t>Ik kom de bestelling zelf afhalen bij VVV Nijmegen*</t>
  </si>
  <si>
    <t>Opmerkingen</t>
  </si>
  <si>
    <t>Toelichting bij het invullen van de bestellijst</t>
  </si>
  <si>
    <t>Wanneer u een bestelling wilt doen bij de VVV volgt u onderstaande stappen</t>
  </si>
  <si>
    <t>Stap</t>
  </si>
  <si>
    <t>Toelichting</t>
  </si>
  <si>
    <t>Heeft u verder vragen of opmerkingen, vul deze dan onderstaand in. Bedankt voor uw feedback.</t>
  </si>
  <si>
    <t>Sneeuwbal small</t>
  </si>
  <si>
    <t>Maasduinen Cultuur Landschap</t>
  </si>
  <si>
    <t>Afb. stap 1</t>
  </si>
  <si>
    <t>Afb. stap 2</t>
  </si>
  <si>
    <t>Afb. stap 3</t>
  </si>
  <si>
    <t>Afb. stap 4</t>
  </si>
  <si>
    <t>Uw prijs (excl. BTW per stuk)</t>
  </si>
  <si>
    <t>(Sub) Totaal (excl. BTW)</t>
  </si>
  <si>
    <t>Fotoboek Nijmegen</t>
  </si>
  <si>
    <t>n.v.t.</t>
  </si>
  <si>
    <t>te bestellen bij Pedaleurs in Malden (pedaleurs.nl)</t>
  </si>
  <si>
    <t>Fietskaart Falk 06. Kop van Overijssel</t>
  </si>
  <si>
    <t>Fietskaart Falk 03. Friese Meren</t>
  </si>
  <si>
    <t>Fietskaart Falk 02. Waddeneilanden</t>
  </si>
  <si>
    <t>Fietskaart Falk 01. Groningen</t>
  </si>
  <si>
    <t>Fietskaart Falk 05. Drenthe-Oost</t>
  </si>
  <si>
    <t>Fietskaart Falk 04. Drenthe-West</t>
  </si>
  <si>
    <t>Fietskaart Falk 07. Vechtdal en Salland</t>
  </si>
  <si>
    <t>Fietskaart Falk 08. Twente</t>
  </si>
  <si>
    <t>Fietskaart Falk 09. Veluwe</t>
  </si>
  <si>
    <t>Fietskaart Falk 10. Achterhoek</t>
  </si>
  <si>
    <t>Fietskaart Falk 11. Rivierenland</t>
  </si>
  <si>
    <t>Fietskaart Falk 12 Utrechtse Heuvelrug</t>
  </si>
  <si>
    <t>Fietskaart Falk 13 Kop van Holland</t>
  </si>
  <si>
    <t>Fietskaart Falk 14 Zuid-Holland-Noord</t>
  </si>
  <si>
    <t>Fietskaart Falk 16 Zeeuwse Eilanden</t>
  </si>
  <si>
    <t>Fietskaart Falk 17 West-en Midden-Brabant</t>
  </si>
  <si>
    <t>Fietskaart Falk 18 Kempenland</t>
  </si>
  <si>
    <t>Fietskaart Falk 19 Noord-Limburg</t>
  </si>
  <si>
    <t>Fietskaart Falk 20 Midden- en Zuid-Limburg</t>
  </si>
  <si>
    <t>Fietskaart Falk 21 Graftschaft- Bentheim</t>
  </si>
  <si>
    <t>Prijs- en wijzigingen in assortiment voorbehouden</t>
  </si>
  <si>
    <t>Afb. stap 5</t>
  </si>
  <si>
    <t>Bedrijfsnaam</t>
  </si>
  <si>
    <t>Contactpersoon</t>
  </si>
  <si>
    <t xml:space="preserve">Telefoonnummer </t>
  </si>
  <si>
    <r>
      <t xml:space="preserve">Snoepblik "Lieve Groetjes Nijmegen" </t>
    </r>
    <r>
      <rPr>
        <sz val="8"/>
        <rFont val="Arial"/>
        <family val="2"/>
      </rPr>
      <t>hartjes</t>
    </r>
  </si>
  <si>
    <t>Theedoek blauw (motief molen)</t>
  </si>
  <si>
    <t>Theedoek rood (motief molen)</t>
  </si>
  <si>
    <t>Keukendoek blauw (motief molen)</t>
  </si>
  <si>
    <t>Keukendoek rood (motief molen</t>
  </si>
  <si>
    <t>Souvenirs Arnhem</t>
  </si>
  <si>
    <t>Vingerhoedje John Frostbrug</t>
  </si>
  <si>
    <t>Vingerhoedje Wapen van Arnhem</t>
  </si>
  <si>
    <t>Bezembinder klein</t>
  </si>
  <si>
    <t>Bezembinder groot</t>
  </si>
  <si>
    <t>Cultuur historische fietsroute Oosterbeek</t>
  </si>
  <si>
    <t>Cadeaudoosje bedankt</t>
  </si>
  <si>
    <t>Centrumplattegrond Arnhem</t>
  </si>
  <si>
    <r>
      <t xml:space="preserve">Stadsgids Nijmegen </t>
    </r>
    <r>
      <rPr>
        <b/>
        <sz val="10"/>
        <rFont val="Arial"/>
        <family val="2"/>
      </rPr>
      <t>DUI.</t>
    </r>
    <r>
      <rPr>
        <sz val="10"/>
        <rFont val="Arial"/>
        <family val="2"/>
      </rPr>
      <t xml:space="preserve"> (inl Stadswandeling)</t>
    </r>
  </si>
  <si>
    <r>
      <t>Stadsgids Nijmegen</t>
    </r>
    <r>
      <rPr>
        <b/>
        <sz val="10"/>
        <rFont val="Arial"/>
        <family val="2"/>
      </rPr>
      <t xml:space="preserve"> ENG.</t>
    </r>
    <r>
      <rPr>
        <sz val="10"/>
        <rFont val="Arial"/>
        <family val="2"/>
      </rPr>
      <t xml:space="preserve"> (inl Stadswandeling)</t>
    </r>
  </si>
  <si>
    <r>
      <t xml:space="preserve">Stadsgids Nijmegen </t>
    </r>
    <r>
      <rPr>
        <b/>
        <sz val="10"/>
        <rFont val="Arial"/>
        <family val="2"/>
      </rPr>
      <t>NED.</t>
    </r>
    <r>
      <rPr>
        <sz val="10"/>
        <rFont val="Arial"/>
        <family val="2"/>
      </rPr>
      <t xml:space="preserve"> (incl stadswandeling)</t>
    </r>
  </si>
  <si>
    <t>Standaard verp. podium cadeaukaart feestdagen</t>
  </si>
  <si>
    <t>Brandhaarden Bombardement Wandeling Nijm.</t>
  </si>
  <si>
    <t>Vul bovenaan in de velden uw contactgegevens in en vul in wat het juiste factuuradres is. Wanneer u ervoor kiest om de artikelen af te laten leveren dient u ook het afleveradres in te vullen.</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</si>
  <si>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</si>
  <si>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</si>
  <si>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t>Zet een kruisje in het veld over het afleveren of ophalen van de bestellen (wat voor u van toepassing is).</t>
  </si>
  <si>
    <t xml:space="preserve">Cult Hist wandelen Sint-Jansberg </t>
  </si>
  <si>
    <t>Mok I love Nijmegen</t>
  </si>
  <si>
    <t>Wandelroutenetwerk RvN zuid (knooppunten)</t>
  </si>
  <si>
    <t>Cult hist wandelen Klever Reichswald NL</t>
  </si>
  <si>
    <t>Magneet Nijmegen Grote Markt</t>
  </si>
  <si>
    <t>Magneet Nijmegen Bloemenwapen</t>
  </si>
  <si>
    <t>Servetten tegels Delfts Blauw</t>
  </si>
  <si>
    <t>BBQ schort tegels</t>
  </si>
  <si>
    <t>Pannenlap tegels</t>
  </si>
  <si>
    <t>Ovenwant Tegels</t>
  </si>
  <si>
    <t>IVN De Duivelsberg</t>
  </si>
  <si>
    <t>IVN Heerlijkheid Beek</t>
  </si>
  <si>
    <t>Gratis verkrijgbaar via gemeente wijchen.</t>
  </si>
  <si>
    <t>Geopaden op de stuwwal</t>
  </si>
  <si>
    <r>
      <t xml:space="preserve">Snoepblik "Heimweetjes Nijmegen" </t>
    </r>
    <r>
      <rPr>
        <sz val="8"/>
        <rFont val="Arial"/>
        <family val="2"/>
      </rPr>
      <t>muntdrop</t>
    </r>
  </si>
  <si>
    <t>Stroopwafels in blik</t>
  </si>
  <si>
    <t>Loop naar de Mookerhei</t>
  </si>
  <si>
    <t>Algemeen</t>
  </si>
  <si>
    <t>Drukwerken VVV</t>
  </si>
  <si>
    <t>VVV Cadeaubonnen</t>
  </si>
  <si>
    <t>Ik wil dat deze bestelling wordt afgeleverd. Zie onze gewijzigde leveringsvoorwaarden! *</t>
  </si>
  <si>
    <t>Nationale Dinercheque lege pasjes</t>
  </si>
  <si>
    <t>Nationale Bioscoopbon lege pasjes</t>
  </si>
  <si>
    <t>Podiumcadeaukaart lege pasjes</t>
  </si>
  <si>
    <t>VVV Lekker Weg Card</t>
  </si>
  <si>
    <t>Tulppen</t>
  </si>
  <si>
    <t>Wederopbouw 1940-1965 Wijchen</t>
  </si>
  <si>
    <r>
      <t>IVN Mookerheide en Sint Jansberg</t>
    </r>
    <r>
      <rPr>
        <sz val="8"/>
        <rFont val="Arial"/>
        <family val="2"/>
      </rPr>
      <t xml:space="preserve"> (2 wandelingen)</t>
    </r>
  </si>
  <si>
    <t>Land van Maas en Waalroute</t>
  </si>
  <si>
    <t>Reichswaldroute NL</t>
  </si>
  <si>
    <t>Sleutelhanger Nijmegen bloemenwapen</t>
  </si>
  <si>
    <t>Filmblik Nat. Bioscoopbon (geschikt voor pasjes)</t>
  </si>
  <si>
    <t>Trage Paden Gelderse Vallei (topografische kaart )</t>
  </si>
  <si>
    <t>Topografische Kaart Rijk v Nijmegen (topogr. Krt)</t>
  </si>
  <si>
    <t xml:space="preserve">snoepblik "Heimweetjes" </t>
  </si>
  <si>
    <t>Ooijroute</t>
  </si>
  <si>
    <t>Rondje Pontje</t>
  </si>
  <si>
    <t>Maasroute</t>
  </si>
  <si>
    <t>Wijnroute</t>
  </si>
  <si>
    <t>IVN Heumensoord en Maldens Vlak</t>
  </si>
  <si>
    <t>Brandhaarden bevrijding september 1944</t>
  </si>
  <si>
    <t>BBQ schort tulpen rood</t>
  </si>
  <si>
    <t>Wandelkaart Reichswald</t>
  </si>
  <si>
    <t>Kijk voor de leveringsvoorwaarden op het tabblad "leveringsvoorwaarden"</t>
  </si>
  <si>
    <t>Luxe achter de Limes</t>
  </si>
  <si>
    <t>IVN Dekkerswald &amp; Kraaiendal</t>
  </si>
  <si>
    <t>Fietskaart Regio Arnhem Nijmegen</t>
  </si>
  <si>
    <t>op=op, gaat uit het assortiment</t>
  </si>
  <si>
    <t>Scheurblok</t>
  </si>
  <si>
    <t>VVV cadeaukaart lege pasjes</t>
  </si>
  <si>
    <t>Cadeaukaarten diversen</t>
  </si>
  <si>
    <t>Plattegrond Arnhem Falk</t>
  </si>
  <si>
    <t>IVN Stadswaard</t>
  </si>
  <si>
    <t>Stadsgidsen</t>
  </si>
  <si>
    <t>Wandelpadenkaart Ooijpolder en Duffelt</t>
  </si>
  <si>
    <t>Mini-map Betuwe</t>
  </si>
  <si>
    <t>IVN Bronnenbos en Ooijpolder</t>
  </si>
  <si>
    <t>Magneet Fiets Nijmegen</t>
  </si>
  <si>
    <t>Koffielikeur Nijmegen</t>
  </si>
  <si>
    <t>Nimweegse Nuilertjes (dropjes)</t>
  </si>
  <si>
    <t>Mok Valkhofkapel</t>
  </si>
  <si>
    <t>Sleutelhanger fiets Nijmegen</t>
  </si>
  <si>
    <t>Sleutelhanger Nijmegen Grote Markt</t>
  </si>
  <si>
    <t>Sleutelhanger 3 bedels Waagh/ Oversteek</t>
  </si>
  <si>
    <t>Sleutelhanger 3 bedels Wapen / Kruittoren</t>
  </si>
  <si>
    <t>Sleutelhanger hart Oversteek/ Stevenstoren</t>
  </si>
  <si>
    <t>Servetten tulpen DB</t>
  </si>
  <si>
    <t>Servetten tulpen rood</t>
  </si>
  <si>
    <t>Senseomok tulpen DB</t>
  </si>
  <si>
    <t>Senseomok tulpen Rood</t>
  </si>
  <si>
    <t>Bestellijst VVV/Toerisme Veluwe Arnhem Nijmegen</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</si>
  <si>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</si>
  <si>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t xml:space="preserve">De levertijd is maximaal 10  werkdagen na besteldatum. 
Bezorging is kosteloos met een minimum afname van 
€ 500. Bij bestellingen onder dit bedrag worden € 15,00 bezorgkosten in rekening gebracht. Betaling dient te geschieden binnen 14 dagen na factuurdatum, op een door Toerisme Veluwe Arnhem Nijmegen aan te geven wijze. Bij bestelling op rekening wordt  een bedrag voor administratiekosten in rekening gebracht. Voor het overige gelden alle voorwaarden als genoemd in de VVV cadeaubon wederverkopersovereenkomst. 
</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</si>
  <si>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</si>
  <si>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Radwanderkarte Kreis Kleve</t>
  </si>
  <si>
    <t>To Go Minimap Veluwe</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</si>
  <si>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</si>
  <si>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Dit bestelformulier e-mailen naar bestellingen@visitarnhemnijmegen.nl</t>
  </si>
  <si>
    <t>Bovenstaande is een selecie van onze leveringsvoorwaarden. Voor de volledige leveringsvoorwaarden verwijzen wij u naar onze website: https://www.toerismevan.nl/visitarnhemnijmegen/doe-mee/leveringsvoorwaarden/</t>
  </si>
  <si>
    <t>Op</t>
  </si>
  <si>
    <t>Wandelen buiten de binnenstad van Nijmegen</t>
  </si>
  <si>
    <t>Kadomapje Voor Jou</t>
  </si>
  <si>
    <t>Kadomapje Champagneglazzen</t>
  </si>
  <si>
    <t>Kadomapje Bedankt</t>
  </si>
  <si>
    <t>Kadomapje gefeliciteerd</t>
  </si>
  <si>
    <t>Magneet Molen (bruin)</t>
  </si>
  <si>
    <t>Magneet molen Delfts Blauw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</si>
  <si>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</si>
  <si>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Wanderung zur Mookerheide</t>
  </si>
  <si>
    <t>Kruidenlikeurette</t>
  </si>
  <si>
    <t>Cadeaudoosje Happy Birthday</t>
  </si>
  <si>
    <t>Cadeaudoosje champagne</t>
  </si>
  <si>
    <t>Lepel Bloemenwapen Nijmegen</t>
  </si>
  <si>
    <t>lepel Waaghgebouw Nijmegen</t>
  </si>
  <si>
    <t>Lepel Wapen Nijmegen</t>
  </si>
  <si>
    <t>Vingerhoedje I love Nijmegen</t>
  </si>
  <si>
    <t>Vingerhoedje Wapen Nijmegen (metaal)</t>
  </si>
  <si>
    <t>op, herdruk nog niet bekend</t>
  </si>
  <si>
    <t>laatste exemplaren, herdruk nog niet bekend</t>
  </si>
  <si>
    <t>Mini-map in Berg en Dal NL</t>
  </si>
  <si>
    <t>Mini-map Berg en Dal D</t>
  </si>
  <si>
    <t>Mini-map Berg en Dal E</t>
  </si>
  <si>
    <t>Minimap Betuwe 5 fietsroute</t>
  </si>
  <si>
    <t xml:space="preserve">Ontvangstdatum </t>
  </si>
  <si>
    <t>UITVERKOCHT, herdruk nog niet bekend</t>
  </si>
  <si>
    <t>Wandelboek Rijk van Nijmegen Trage tochten</t>
  </si>
  <si>
    <t>uit het assortiment</t>
  </si>
  <si>
    <t>Fietskaart Falk 15 Zuid-Holland Zuid</t>
  </si>
  <si>
    <t>IVN Nederrij en Holthurnsehof</t>
  </si>
  <si>
    <t>Klompenpad: Doddendaelpad</t>
  </si>
  <si>
    <t>Klompenpad: Ambts - en Rijkspad (Winsen)</t>
  </si>
  <si>
    <t>In herdruk, Binnenkort weer leverbaar</t>
  </si>
  <si>
    <t>Uitverkocht bij leverancier, herdruk nog niet bekend</t>
  </si>
  <si>
    <t>Tijdelijk niet leverbaar</t>
  </si>
  <si>
    <t>Romeinse Limespad (LAW-pad)</t>
  </si>
  <si>
    <t>Streekpad Nijmegen</t>
  </si>
  <si>
    <t>Brochures Toerisme Veluwe Arnhem Nijmegen, deze leveren wij gratis aan onze partners</t>
  </si>
  <si>
    <t>Bezoekersmagazine Arnhem 2021</t>
  </si>
  <si>
    <t>Bezoekersmagazine Veluwe 2021</t>
  </si>
  <si>
    <t>Bezoekersmagazine Nijmegen 2021</t>
  </si>
  <si>
    <t>Magazine Veluwe, Arnhem, Nijmegen Duits '21</t>
  </si>
  <si>
    <t>Magazine Veluwe, Arnhem, Nijmegen Engels '21</t>
  </si>
  <si>
    <t>To Go Arnhem 2021</t>
  </si>
  <si>
    <t>To Go Nijmegen 2021</t>
  </si>
  <si>
    <t xml:space="preserve">To Go Veluwe 2021 </t>
  </si>
  <si>
    <t>BINNENKORT NIEUW in ons assortiment!</t>
  </si>
  <si>
    <t>BINNENKORT NIEUWE DRUK beschikbaar!</t>
  </si>
  <si>
    <t>Niet Leverbaar</t>
  </si>
  <si>
    <t>Laatste exemplaren, herdruk eind 2021/begin 2022</t>
  </si>
  <si>
    <t>Assortiment per 09-09-2021</t>
  </si>
  <si>
    <t>Nieuwe druk beschikbaar</t>
  </si>
  <si>
    <t>Wandelnetwerkkaart Druten</t>
  </si>
  <si>
    <t>Wandelnetwerkkaart Lingewaard</t>
  </si>
  <si>
    <t>Wandelnetwerkkaart Overbetuwe</t>
  </si>
  <si>
    <t>Wandelnetwerkkaart Zevenaar</t>
  </si>
  <si>
    <t>Nieuwe uitgave</t>
  </si>
  <si>
    <t>Niet meer leverbaar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</si>
</sst>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20" x14ac:knownFonts="1">
    <font>
      <sz val="10"/>
      <name val="Arial"/>
    </font>
    <font>
      <sz val="10"/>
      <name val="Arial"/>
      <family val="2"/>
    </font>
    <font>
      <sz val="10"/>
      <name val="Arial"/>
      <family val="2"/>
    </font>
    <font>
      <b/>
      <sz val="10"/>
      <name val="Arial"/>
      <family val="2"/>
    </font>
    <font>
      <sz val="8"/>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b/>
      <sz val="9"/>
      <name val="Arial"/>
      <family val="2"/>
    </font>
    <font>
      <i/>
      <sz val="11"/>
      <color rgb="FFFF0000"/>
      <name val="Arial"/>
      <family val="2"/>
    </font>
    <font>
      <sz val="11"/>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3399"/>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2" fillId="0" borderId="0" applyFont="0" applyFill="0" applyBorder="0" applyAlignment="0" applyProtection="0"/>
  </cellStyleXfs>
  <cellXfs count="210">
    <xf numFmtId="0" fontId="0" fillId="0" borderId="0" xfId="0"/>
    <xf numFmtId="0" fontId="2" fillId="0" borderId="0" xfId="0" applyFont="1"/>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166" fontId="2" fillId="0" borderId="1" xfId="0" applyNumberFormat="1" applyFont="1" applyFill="1" applyBorder="1" applyAlignment="1">
      <alignment horizontal="center"/>
    </xf>
    <xf numFmtId="0" fontId="3" fillId="0" borderId="0" xfId="0" applyFont="1" applyAlignment="1">
      <alignment horizontal="right"/>
    </xf>
    <xf numFmtId="0" fontId="2" fillId="0" borderId="1" xfId="0" applyFont="1" applyFill="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left"/>
    </xf>
    <xf numFmtId="164" fontId="2" fillId="0" borderId="1" xfId="12" applyFont="1" applyFill="1" applyBorder="1" applyAlignment="1">
      <alignment horizontal="right"/>
    </xf>
    <xf numFmtId="164" fontId="2" fillId="0" borderId="2" xfId="12" applyFont="1" applyFill="1" applyBorder="1" applyAlignment="1">
      <alignment horizontal="right"/>
    </xf>
    <xf numFmtId="9" fontId="2" fillId="0" borderId="1" xfId="6" applyFont="1" applyFill="1" applyBorder="1" applyAlignment="1">
      <alignment horizontal="center"/>
    </xf>
    <xf numFmtId="9" fontId="2" fillId="0" borderId="1" xfId="6" applyFont="1" applyBorder="1" applyAlignment="1">
      <alignment horizontal="center"/>
    </xf>
    <xf numFmtId="0" fontId="2" fillId="0" borderId="1" xfId="0" applyFont="1" applyFill="1" applyBorder="1"/>
    <xf numFmtId="0" fontId="2" fillId="3" borderId="1" xfId="0" applyFont="1" applyFill="1" applyBorder="1"/>
    <xf numFmtId="0" fontId="2" fillId="3" borderId="1" xfId="0" applyFont="1" applyFill="1" applyBorder="1"/>
    <xf numFmtId="164" fontId="2" fillId="0" borderId="1" xfId="12" applyFont="1" applyFill="1" applyBorder="1" applyAlignment="1">
      <alignment horizontal="center"/>
    </xf>
    <xf numFmtId="164" fontId="2" fillId="3" borderId="1" xfId="12" applyFont="1" applyFill="1" applyBorder="1" applyAlignment="1">
      <alignment horizontal="center"/>
    </xf>
    <xf numFmtId="9" fontId="2" fillId="0" borderId="3" xfId="6" applyFont="1" applyFill="1" applyBorder="1" applyAlignment="1">
      <alignment horizontal="center"/>
    </xf>
    <xf numFmtId="9" fontId="2" fillId="3" borderId="1" xfId="6" applyFont="1" applyFill="1" applyBorder="1" applyAlignment="1">
      <alignment horizontal="center"/>
    </xf>
    <xf numFmtId="9" fontId="2" fillId="0" borderId="2" xfId="6" applyFont="1" applyFill="1" applyBorder="1" applyAlignment="1">
      <alignment horizontal="center"/>
    </xf>
    <xf numFmtId="9" fontId="2" fillId="3" borderId="1" xfId="6" applyFont="1" applyFill="1" applyBorder="1" applyAlignment="1">
      <alignment horizontal="center"/>
    </xf>
    <xf numFmtId="0" fontId="0" fillId="0" borderId="0" xfId="0" applyBorder="1"/>
    <xf numFmtId="0" fontId="3" fillId="0" borderId="0" xfId="0" applyFont="1"/>
    <xf numFmtId="0" fontId="5" fillId="0" borderId="0" xfId="0" applyFont="1"/>
    <xf numFmtId="0" fontId="2" fillId="0" borderId="2" xfId="0" applyFont="1" applyFill="1" applyBorder="1" applyAlignment="1">
      <alignment horizontal="right"/>
    </xf>
    <xf numFmtId="9" fontId="2" fillId="0" borderId="2" xfId="6" applyNumberFormat="1" applyFont="1" applyFill="1" applyBorder="1" applyAlignment="1">
      <alignment horizontal="center"/>
    </xf>
    <xf numFmtId="9" fontId="2" fillId="0" borderId="1" xfId="6" applyNumberFormat="1" applyFont="1" applyFill="1" applyBorder="1" applyAlignment="1">
      <alignment horizontal="center"/>
    </xf>
    <xf numFmtId="0" fontId="2" fillId="3" borderId="1" xfId="0" applyFont="1" applyFill="1" applyBorder="1" applyAlignment="1">
      <alignment horizontal="right"/>
    </xf>
    <xf numFmtId="9" fontId="2" fillId="3" borderId="1" xfId="6" applyFont="1" applyFill="1" applyBorder="1" applyAlignment="1">
      <alignment horizontal="center"/>
    </xf>
    <xf numFmtId="0" fontId="2" fillId="0" borderId="1" xfId="0" applyFont="1" applyFill="1" applyBorder="1" applyAlignment="1"/>
    <xf numFmtId="0" fontId="2" fillId="2" borderId="1" xfId="0" applyFont="1" applyFill="1" applyBorder="1" applyAlignment="1"/>
    <xf numFmtId="164" fontId="2" fillId="0" borderId="1" xfId="12" applyFont="1" applyFill="1" applyBorder="1" applyAlignment="1"/>
    <xf numFmtId="164" fontId="2" fillId="2" borderId="1" xfId="12" applyFont="1" applyFill="1" applyBorder="1" applyAlignment="1"/>
    <xf numFmtId="9" fontId="2" fillId="0" borderId="5" xfId="6" applyNumberFormat="1" applyFont="1" applyFill="1" applyBorder="1" applyAlignment="1">
      <alignment horizontal="center"/>
    </xf>
    <xf numFmtId="9" fontId="2" fillId="0" borderId="5" xfId="6" applyFont="1" applyFill="1" applyBorder="1" applyAlignment="1">
      <alignment horizontal="center"/>
    </xf>
    <xf numFmtId="9" fontId="2" fillId="0" borderId="6" xfId="6" applyFont="1" applyFill="1" applyBorder="1" applyAlignment="1">
      <alignment horizontal="center"/>
    </xf>
    <xf numFmtId="164" fontId="2" fillId="0" borderId="2" xfId="12" applyFont="1" applyFill="1" applyBorder="1" applyAlignment="1"/>
    <xf numFmtId="9" fontId="0" fillId="0" borderId="1" xfId="6" applyFont="1" applyBorder="1" applyAlignment="1">
      <alignment horizontal="center"/>
    </xf>
    <xf numFmtId="0" fontId="7" fillId="0" borderId="0" xfId="0" applyFont="1" applyAlignment="1">
      <alignment horizontal="right"/>
    </xf>
    <xf numFmtId="14" fontId="6" fillId="0" borderId="0" xfId="0" applyNumberFormat="1" applyFont="1" applyBorder="1" applyAlignment="1">
      <alignment horizontal="right"/>
    </xf>
    <xf numFmtId="0" fontId="0" fillId="0" borderId="7" xfId="0" applyBorder="1"/>
    <xf numFmtId="0" fontId="0" fillId="0" borderId="8" xfId="0" applyBorder="1"/>
    <xf numFmtId="0" fontId="7" fillId="0" borderId="0" xfId="0" applyFont="1" applyBorder="1"/>
    <xf numFmtId="0" fontId="3" fillId="0" borderId="0" xfId="0" applyFont="1" applyBorder="1"/>
    <xf numFmtId="0" fontId="2" fillId="0" borderId="0"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xf numFmtId="0" fontId="3" fillId="0" borderId="0" xfId="0" applyFont="1" applyFill="1" applyBorder="1"/>
    <xf numFmtId="164" fontId="2" fillId="0" borderId="0" xfId="11"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horizontal="center" vertical="center"/>
    </xf>
    <xf numFmtId="0" fontId="15" fillId="4" borderId="14"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xf numFmtId="0" fontId="1" fillId="0" borderId="0" xfId="0" applyFont="1" applyFill="1" applyBorder="1"/>
    <xf numFmtId="164" fontId="2" fillId="0" borderId="0" xfId="12" applyFont="1" applyFill="1" applyBorder="1" applyAlignment="1">
      <alignment horizontal="center"/>
    </xf>
    <xf numFmtId="9" fontId="2" fillId="0" borderId="0" xfId="6" applyFont="1" applyFill="1" applyBorder="1" applyAlignment="1">
      <alignment horizontal="center"/>
    </xf>
    <xf numFmtId="166" fontId="2" fillId="0" borderId="0" xfId="0" applyNumberFormat="1" applyFont="1" applyFill="1" applyBorder="1" applyAlignment="1">
      <alignment horizontal="center"/>
    </xf>
    <xf numFmtId="0" fontId="0" fillId="0" borderId="15" xfId="0" applyBorder="1" applyAlignment="1">
      <alignment horizontal="center"/>
    </xf>
    <xf numFmtId="0" fontId="0" fillId="0" borderId="15" xfId="0" applyBorder="1" applyAlignment="1">
      <alignment horizontal="left"/>
    </xf>
    <xf numFmtId="49" fontId="8" fillId="0" borderId="0" xfId="0" applyNumberFormat="1" applyFont="1" applyBorder="1" applyAlignment="1">
      <alignment horizontal="left" wrapText="1"/>
    </xf>
    <xf numFmtId="0" fontId="16" fillId="0" borderId="15" xfId="0" applyFont="1" applyFill="1" applyBorder="1" applyAlignment="1">
      <alignment horizontal="center" wrapText="1"/>
    </xf>
    <xf numFmtId="164" fontId="16" fillId="0" borderId="15" xfId="11" applyFont="1" applyFill="1" applyBorder="1" applyAlignment="1">
      <alignment horizontal="center" wrapText="1"/>
    </xf>
    <xf numFmtId="0" fontId="16" fillId="0" borderId="6" xfId="0" applyFont="1" applyFill="1" applyBorder="1" applyAlignment="1">
      <alignment horizontal="center" wrapText="1"/>
    </xf>
    <xf numFmtId="0" fontId="16" fillId="0" borderId="0" xfId="0" applyFont="1" applyFill="1" applyBorder="1" applyAlignment="1">
      <alignment horizontal="center" wrapText="1"/>
    </xf>
    <xf numFmtId="164" fontId="16" fillId="0" borderId="0" xfId="11" applyFont="1" applyFill="1" applyBorder="1" applyAlignment="1">
      <alignment horizontal="center" wrapText="1"/>
    </xf>
    <xf numFmtId="166" fontId="16"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49" fontId="1" fillId="0" borderId="1" xfId="12" applyNumberFormat="1" applyFont="1" applyFill="1" applyBorder="1" applyAlignment="1">
      <alignment horizontal="left"/>
    </xf>
    <xf numFmtId="49" fontId="2" fillId="0" borderId="1" xfId="12" applyNumberFormat="1" applyFont="1" applyFill="1" applyBorder="1" applyAlignment="1">
      <alignment horizontal="left"/>
    </xf>
    <xf numFmtId="0" fontId="2" fillId="0" borderId="16" xfId="0" applyFont="1" applyFill="1" applyBorder="1" applyAlignment="1">
      <alignment horizontal="center" vertical="center"/>
    </xf>
    <xf numFmtId="0" fontId="1" fillId="2" borderId="1" xfId="0" applyFont="1" applyFill="1" applyBorder="1" applyAlignment="1"/>
    <xf numFmtId="0" fontId="1" fillId="0" borderId="1" xfId="9" applyFont="1" applyFill="1" applyBorder="1"/>
    <xf numFmtId="0" fontId="1" fillId="0" borderId="1" xfId="0" applyFont="1" applyBorder="1"/>
    <xf numFmtId="0" fontId="1" fillId="0" borderId="0" xfId="0" applyFont="1" applyFill="1" applyBorder="1" applyAlignment="1">
      <alignment horizontal="right"/>
    </xf>
    <xf numFmtId="1" fontId="2"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2" fillId="0" borderId="1" xfId="0" applyNumberFormat="1" applyFont="1" applyBorder="1" applyAlignment="1">
      <alignment horizontal="right"/>
    </xf>
    <xf numFmtId="1" fontId="2" fillId="0" borderId="2" xfId="0" applyNumberFormat="1" applyFont="1" applyFill="1" applyBorder="1" applyAlignment="1">
      <alignment horizontal="right"/>
    </xf>
    <xf numFmtId="0" fontId="1" fillId="0" borderId="2" xfId="0" applyFont="1" applyFill="1" applyBorder="1" applyAlignment="1">
      <alignment horizontal="right"/>
    </xf>
    <xf numFmtId="0" fontId="1" fillId="0" borderId="4" xfId="0"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6" fillId="0" borderId="0" xfId="0" applyFont="1" applyFill="1"/>
    <xf numFmtId="49" fontId="8"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0" fontId="8" fillId="0" borderId="13" xfId="0" applyFont="1" applyFill="1" applyBorder="1" applyAlignment="1">
      <alignment horizontal="right" wrapText="1"/>
    </xf>
    <xf numFmtId="0" fontId="8" fillId="0" borderId="16" xfId="0" applyFont="1" applyFill="1" applyBorder="1" applyAlignment="1">
      <alignment horizontal="right" wrapText="1"/>
    </xf>
    <xf numFmtId="0" fontId="2" fillId="0" borderId="19" xfId="0" applyFont="1" applyFill="1" applyBorder="1" applyAlignment="1" applyProtection="1">
      <alignment horizontal="center"/>
      <protection locked="0"/>
    </xf>
    <xf numFmtId="0" fontId="2" fillId="0" borderId="20" xfId="0" applyFont="1" applyFill="1" applyBorder="1" applyAlignment="1">
      <alignment horizontal="center" vertical="center"/>
    </xf>
    <xf numFmtId="164" fontId="1" fillId="0" borderId="1" xfId="12" applyFont="1" applyFill="1" applyBorder="1" applyAlignment="1"/>
    <xf numFmtId="0" fontId="1" fillId="3" borderId="1" xfId="0" applyFont="1" applyFill="1" applyBorder="1"/>
    <xf numFmtId="0" fontId="1" fillId="0" borderId="15" xfId="0" applyFont="1" applyBorder="1" applyAlignment="1">
      <alignment horizontal="center"/>
    </xf>
    <xf numFmtId="9" fontId="2" fillId="0" borderId="6" xfId="6" applyNumberFormat="1" applyFont="1" applyFill="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3"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8" fillId="0" borderId="0" xfId="0" applyFont="1"/>
    <xf numFmtId="0" fontId="19" fillId="0" borderId="0" xfId="0" applyFont="1" applyAlignment="1">
      <alignment horizontal="center"/>
    </xf>
    <xf numFmtId="0" fontId="19" fillId="0" borderId="0" xfId="0" applyFont="1" applyAlignment="1">
      <alignment horizontal="left"/>
    </xf>
    <xf numFmtId="49" fontId="18" fillId="0" borderId="0" xfId="0" applyNumberFormat="1" applyFont="1" applyBorder="1"/>
    <xf numFmtId="0" fontId="19" fillId="0" borderId="0" xfId="0" applyFont="1"/>
    <xf numFmtId="0" fontId="1" fillId="0" borderId="3" xfId="0" applyFont="1" applyFill="1" applyBorder="1" applyAlignment="1">
      <alignment horizontal="left"/>
    </xf>
    <xf numFmtId="164" fontId="1" fillId="3" borderId="1" xfId="12" applyFont="1" applyFill="1" applyBorder="1" applyAlignment="1">
      <alignment horizontal="center"/>
    </xf>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3" borderId="1"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17" fillId="3" borderId="1"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left"/>
      <protection locked="0"/>
    </xf>
    <xf numFmtId="0" fontId="3" fillId="0" borderId="1" xfId="0" applyFont="1" applyBorder="1" applyAlignment="1" applyProtection="1">
      <protection locked="0"/>
    </xf>
    <xf numFmtId="0" fontId="3" fillId="0" borderId="2" xfId="0" applyFont="1" applyFill="1" applyBorder="1" applyAlignment="1" applyProtection="1">
      <protection locked="0"/>
    </xf>
    <xf numFmtId="0" fontId="3" fillId="0" borderId="5" xfId="0" applyFont="1" applyFill="1" applyBorder="1" applyAlignment="1" applyProtection="1">
      <protection locked="0"/>
    </xf>
    <xf numFmtId="0" fontId="1" fillId="5" borderId="1" xfId="0" applyFont="1" applyFill="1" applyBorder="1" applyProtection="1">
      <protection locked="0"/>
    </xf>
    <xf numFmtId="1" fontId="1" fillId="5" borderId="1" xfId="0" applyNumberFormat="1" applyFont="1" applyFill="1" applyBorder="1" applyAlignment="1">
      <alignment horizontal="right"/>
    </xf>
    <xf numFmtId="0" fontId="1" fillId="5" borderId="1" xfId="0" applyFont="1" applyFill="1" applyBorder="1" applyAlignment="1">
      <alignment horizontal="left"/>
    </xf>
    <xf numFmtId="164" fontId="1" fillId="5" borderId="1" xfId="12" applyFont="1" applyFill="1" applyBorder="1" applyAlignment="1">
      <alignment horizontal="right"/>
    </xf>
    <xf numFmtId="9" fontId="1" fillId="5" borderId="1" xfId="6" applyFont="1" applyFill="1" applyBorder="1" applyAlignment="1">
      <alignment horizontal="center"/>
    </xf>
    <xf numFmtId="9" fontId="1" fillId="5" borderId="1" xfId="6" applyNumberFormat="1" applyFont="1" applyFill="1" applyBorder="1" applyAlignment="1">
      <alignment horizontal="center"/>
    </xf>
    <xf numFmtId="166" fontId="1" fillId="5" borderId="1" xfId="0" applyNumberFormat="1" applyFont="1" applyFill="1" applyBorder="1" applyAlignment="1">
      <alignment horizontal="center"/>
    </xf>
    <xf numFmtId="0" fontId="3" fillId="5" borderId="1" xfId="0" applyFont="1" applyFill="1" applyBorder="1" applyAlignment="1" applyProtection="1">
      <alignment horizontal="left"/>
      <protection locked="0"/>
    </xf>
    <xf numFmtId="0" fontId="3" fillId="0" borderId="0" xfId="0" applyFont="1" applyAlignment="1">
      <alignment horizontal="left"/>
    </xf>
    <xf numFmtId="0" fontId="0" fillId="0" borderId="7" xfId="0" applyBorder="1" applyAlignment="1">
      <alignment horizontal="center"/>
    </xf>
    <xf numFmtId="0" fontId="7" fillId="0" borderId="8" xfId="0" applyFont="1" applyBorder="1" applyAlignment="1">
      <alignment horizontal="right"/>
    </xf>
    <xf numFmtId="0" fontId="0" fillId="0" borderId="11" xfId="0" applyBorder="1"/>
    <xf numFmtId="0" fontId="0" fillId="0" borderId="12" xfId="0" applyBorder="1"/>
    <xf numFmtId="0" fontId="7" fillId="0" borderId="9" xfId="0" applyFont="1" applyBorder="1"/>
    <xf numFmtId="0" fontId="3" fillId="0" borderId="1" xfId="0" applyFont="1" applyFill="1" applyBorder="1" applyProtection="1">
      <protection locked="0"/>
    </xf>
    <xf numFmtId="0" fontId="2" fillId="5" borderId="1" xfId="0" applyFont="1" applyFill="1" applyBorder="1" applyAlignment="1">
      <alignment horizontal="right"/>
    </xf>
    <xf numFmtId="0" fontId="1" fillId="5" borderId="3" xfId="0" applyFont="1" applyFill="1" applyBorder="1" applyAlignment="1">
      <alignment horizontal="left"/>
    </xf>
    <xf numFmtId="164" fontId="2" fillId="5" borderId="1" xfId="12" applyFont="1" applyFill="1" applyBorder="1" applyAlignment="1">
      <alignment horizontal="right"/>
    </xf>
    <xf numFmtId="9" fontId="2" fillId="5" borderId="1" xfId="6" applyFont="1" applyFill="1" applyBorder="1" applyAlignment="1">
      <alignment horizontal="center"/>
    </xf>
    <xf numFmtId="9" fontId="2" fillId="5" borderId="1" xfId="6" applyNumberFormat="1" applyFont="1" applyFill="1" applyBorder="1" applyAlignment="1">
      <alignment horizontal="center"/>
    </xf>
    <xf numFmtId="166" fontId="2" fillId="5" borderId="1" xfId="0" applyNumberFormat="1" applyFont="1" applyFill="1" applyBorder="1" applyAlignment="1">
      <alignment horizontal="center"/>
    </xf>
    <xf numFmtId="0" fontId="3" fillId="5" borderId="5" xfId="0" applyFont="1" applyFill="1" applyBorder="1" applyAlignment="1" applyProtection="1">
      <alignment horizontal="left"/>
      <protection locked="0"/>
    </xf>
    <xf numFmtId="1" fontId="2" fillId="5" borderId="1" xfId="0" applyNumberFormat="1" applyFont="1" applyFill="1" applyBorder="1" applyAlignment="1">
      <alignment horizontal="right"/>
    </xf>
    <xf numFmtId="0" fontId="1" fillId="5" borderId="1" xfId="0" applyFont="1" applyFill="1" applyBorder="1"/>
    <xf numFmtId="164" fontId="1" fillId="5" borderId="1" xfId="12" applyFont="1" applyFill="1" applyBorder="1" applyAlignment="1">
      <alignment horizontal="center"/>
    </xf>
    <xf numFmtId="0" fontId="3" fillId="5" borderId="2" xfId="0" applyFont="1" applyFill="1" applyBorder="1" applyAlignment="1" applyProtection="1">
      <protection locked="0"/>
    </xf>
    <xf numFmtId="0" fontId="3" fillId="5" borderId="2" xfId="0" applyFont="1" applyFill="1" applyBorder="1" applyAlignment="1" applyProtection="1">
      <alignment horizontal="left"/>
      <protection locked="0"/>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3" fillId="0" borderId="23"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1" fillId="0" borderId="4"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49" fontId="1" fillId="0" borderId="7"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1" fillId="0" borderId="34" xfId="0" applyNumberFormat="1" applyFont="1" applyFill="1" applyBorder="1" applyAlignment="1" applyProtection="1">
      <alignment horizontal="left" wrapText="1"/>
      <protection locked="0"/>
    </xf>
    <xf numFmtId="49" fontId="1" fillId="0" borderId="12" xfId="0" applyNumberFormat="1" applyFont="1" applyFill="1" applyBorder="1" applyAlignment="1" applyProtection="1">
      <alignment horizontal="left" wrapText="1"/>
      <protection locked="0"/>
    </xf>
    <xf numFmtId="49" fontId="8" fillId="0" borderId="15" xfId="0" applyNumberFormat="1" applyFont="1" applyBorder="1" applyAlignment="1">
      <alignment horizontal="left" wrapText="1"/>
    </xf>
    <xf numFmtId="0" fontId="10" fillId="0" borderId="4" xfId="0" applyFont="1" applyFill="1" applyBorder="1" applyAlignment="1">
      <alignment horizontal="center" wrapText="1"/>
    </xf>
    <xf numFmtId="0" fontId="10" fillId="0" borderId="21" xfId="0" applyFont="1" applyFill="1" applyBorder="1" applyAlignment="1">
      <alignment horizontal="center" wrapText="1"/>
    </xf>
    <xf numFmtId="0" fontId="10" fillId="0" borderId="5" xfId="0" applyFont="1" applyFill="1" applyBorder="1" applyAlignment="1">
      <alignment horizontal="center" wrapText="1"/>
    </xf>
    <xf numFmtId="0" fontId="10" fillId="6" borderId="4" xfId="0" applyFont="1" applyFill="1" applyBorder="1" applyAlignment="1">
      <alignment horizontal="center" wrapText="1"/>
    </xf>
    <xf numFmtId="0" fontId="10" fillId="6" borderId="21" xfId="0" applyFont="1" applyFill="1" applyBorder="1" applyAlignment="1">
      <alignment horizontal="center" wrapText="1"/>
    </xf>
    <xf numFmtId="0" fontId="10" fillId="6" borderId="5" xfId="0" applyFont="1" applyFill="1" applyBorder="1" applyAlignment="1">
      <alignment horizontal="center" wrapText="1"/>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1" fillId="0" borderId="4" xfId="1" applyFont="1" applyFill="1" applyBorder="1" applyAlignment="1" applyProtection="1">
      <alignment horizontal="left"/>
      <protection locked="0"/>
    </xf>
    <xf numFmtId="0" fontId="11" fillId="0" borderId="21" xfId="1" applyFont="1" applyFill="1" applyBorder="1" applyAlignment="1" applyProtection="1">
      <alignment horizontal="left"/>
      <protection locked="0"/>
    </xf>
    <xf numFmtId="0" fontId="11" fillId="0" borderId="22" xfId="1" applyFont="1" applyFill="1" applyBorder="1" applyAlignment="1" applyProtection="1">
      <alignment horizontal="left"/>
      <protection locked="0"/>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15" fillId="4" borderId="35" xfId="0" applyFont="1" applyFill="1" applyBorder="1" applyAlignment="1">
      <alignment horizontal="center" wrapText="1"/>
    </xf>
    <xf numFmtId="0" fontId="15" fillId="4" borderId="36" xfId="0" applyFont="1" applyFill="1" applyBorder="1" applyAlignment="1">
      <alignment horizontal="center" wrapText="1"/>
    </xf>
    <xf numFmtId="0" fontId="1" fillId="0" borderId="2" xfId="0" applyFont="1" applyFill="1" applyBorder="1" applyAlignment="1">
      <alignment horizontal="left" wrapText="1"/>
    </xf>
    <xf numFmtId="0" fontId="1" fillId="0" borderId="37" xfId="0" applyFont="1" applyFill="1" applyBorder="1" applyAlignment="1">
      <alignment horizontal="left" wrapText="1"/>
    </xf>
    <xf numFmtId="0" fontId="1" fillId="0" borderId="1" xfId="0" applyFont="1" applyFill="1" applyBorder="1" applyAlignment="1">
      <alignment horizontal="left" wrapText="1"/>
    </xf>
    <xf numFmtId="0" fontId="1" fillId="0" borderId="38" xfId="0" applyFont="1" applyFill="1" applyBorder="1" applyAlignment="1">
      <alignment horizontal="left" wrapText="1"/>
    </xf>
  </cellXfs>
  <cellStyles count="16">
    <cellStyle name="Hyperlink" xfId="1" builtinId="8"/>
    <cellStyle name="Hyperlink 2" xfId="2" xr:uid="{00000000-0005-0000-0000-000001000000}"/>
    <cellStyle name="Hyperlink 3" xfId="3" xr:uid="{00000000-0005-0000-0000-000002000000}"/>
    <cellStyle name="Komma 2" xfId="4" xr:uid="{00000000-0005-0000-0000-000003000000}"/>
    <cellStyle name="Komma 2 2" xfId="5" xr:uid="{00000000-0005-0000-0000-000004000000}"/>
    <cellStyle name="Procent 2" xfId="6" xr:uid="{00000000-0005-0000-0000-000005000000}"/>
    <cellStyle name="Procent 2 2" xfId="7" xr:uid="{00000000-0005-0000-0000-000006000000}"/>
    <cellStyle name="Procent 3" xfId="8" xr:uid="{00000000-0005-0000-0000-000007000000}"/>
    <cellStyle name="Standaard" xfId="0" builtinId="0"/>
    <cellStyle name="Standaard 2" xfId="9" xr:uid="{00000000-0005-0000-0000-000009000000}"/>
    <cellStyle name="Standaard 3" xfId="10" xr:uid="{00000000-0005-0000-0000-00000A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13</xdr:row>
      <xdr:rowOff>700330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U246"/>
  <sheetViews>
    <sheetView tabSelected="1" view="pageBreakPreview" zoomScale="90" zoomScaleNormal="100" zoomScaleSheetLayoutView="90" workbookViewId="0">
      <pane ySplit="17" topLeftCell="A39" activePane="bottomLeft" state="frozen"/>
      <selection pane="bottomLeft" activeCell="J222" sqref="J222"/>
    </sheetView>
  </sheetViews>
  <sheetFormatPr defaultRowHeight="12.75" x14ac:dyDescent="0.2"/>
  <cols>
    <col min="1" max="1" width="15.85546875" style="95" customWidth="1"/>
    <col min="2" max="2" width="12" style="5" customWidth="1"/>
    <col min="3" max="3" width="41.85546875" style="6" customWidth="1"/>
    <col min="4" max="4" width="13.7109375" style="5" customWidth="1"/>
    <col min="5" max="5" width="6.7109375" style="4" bestFit="1" customWidth="1"/>
    <col min="6" max="6" width="7.5703125" style="4" bestFit="1" customWidth="1"/>
    <col min="7" max="7" width="14" style="4" customWidth="1"/>
    <col min="8" max="9" width="13.28515625" style="4" customWidth="1"/>
    <col min="10" max="10" width="49" style="6" customWidth="1"/>
  </cols>
  <sheetData>
    <row r="1" spans="1:10" ht="21" thickBot="1" x14ac:dyDescent="0.35">
      <c r="A1" s="101" t="s">
        <v>194</v>
      </c>
      <c r="I1" s="8"/>
      <c r="J1" s="43"/>
    </row>
    <row r="2" spans="1:10" x14ac:dyDescent="0.2">
      <c r="A2" s="106" t="s">
        <v>99</v>
      </c>
      <c r="B2" s="196"/>
      <c r="C2" s="197"/>
      <c r="D2" s="197"/>
      <c r="E2" s="198"/>
      <c r="G2" s="149" t="s">
        <v>227</v>
      </c>
      <c r="I2" s="150"/>
      <c r="J2" s="151"/>
    </row>
    <row r="3" spans="1:10" ht="12.75" customHeight="1" thickBot="1" x14ac:dyDescent="0.25">
      <c r="A3" s="107" t="s">
        <v>100</v>
      </c>
      <c r="B3" s="174"/>
      <c r="C3" s="175"/>
      <c r="D3" s="175"/>
      <c r="E3" s="176"/>
      <c r="F3" s="27"/>
      <c r="H3"/>
      <c r="I3" s="152"/>
      <c r="J3" s="153"/>
    </row>
    <row r="4" spans="1:10" ht="14.25" x14ac:dyDescent="0.2">
      <c r="A4" s="107" t="s">
        <v>43</v>
      </c>
      <c r="B4" s="199"/>
      <c r="C4" s="200"/>
      <c r="D4" s="200"/>
      <c r="E4" s="201"/>
      <c r="F4" s="27"/>
      <c r="G4" s="26" t="str">
        <f>"Voor ontvangst"&amp;" "&amp;"namens"&amp;" "&amp;B2</f>
        <v xml:space="preserve">Voor ontvangst namens </v>
      </c>
      <c r="H4" s="25"/>
      <c r="I4" s="44"/>
      <c r="J4" s="45"/>
    </row>
    <row r="5" spans="1:10" ht="12.75" customHeight="1" x14ac:dyDescent="0.2">
      <c r="A5" s="107" t="s">
        <v>101</v>
      </c>
      <c r="B5" s="174"/>
      <c r="C5" s="175"/>
      <c r="D5" s="175"/>
      <c r="E5" s="176"/>
      <c r="F5" s="27"/>
      <c r="G5" s="46" t="s">
        <v>58</v>
      </c>
      <c r="H5" s="46"/>
      <c r="I5" s="154"/>
      <c r="J5" s="49"/>
    </row>
    <row r="6" spans="1:10" ht="15" thickBot="1" x14ac:dyDescent="0.25">
      <c r="A6" s="171" t="s">
        <v>47</v>
      </c>
      <c r="B6" s="172"/>
      <c r="C6" s="172"/>
      <c r="D6" s="172"/>
      <c r="E6" s="173"/>
      <c r="F6" s="27"/>
      <c r="G6" s="47"/>
      <c r="H6" s="48"/>
      <c r="I6" s="50"/>
      <c r="J6" s="51"/>
    </row>
    <row r="7" spans="1:10" ht="15" thickBot="1" x14ac:dyDescent="0.25">
      <c r="A7" s="108" t="s">
        <v>44</v>
      </c>
      <c r="B7" s="174"/>
      <c r="C7" s="175"/>
      <c r="D7" s="175"/>
      <c r="E7" s="176"/>
      <c r="F7" s="27"/>
      <c r="G7" s="48"/>
      <c r="H7" s="48"/>
      <c r="I7" s="48"/>
      <c r="J7" s="46" t="s">
        <v>97</v>
      </c>
    </row>
    <row r="8" spans="1:10" ht="15" thickBot="1" x14ac:dyDescent="0.25">
      <c r="A8" s="108" t="s">
        <v>45</v>
      </c>
      <c r="B8" s="174"/>
      <c r="C8" s="175"/>
      <c r="D8" s="175"/>
      <c r="E8" s="176"/>
      <c r="F8" s="27"/>
      <c r="G8" s="110"/>
      <c r="H8" s="1" t="s">
        <v>59</v>
      </c>
      <c r="I8" s="1"/>
      <c r="J8" s="1"/>
    </row>
    <row r="9" spans="1:10" ht="15" thickBot="1" x14ac:dyDescent="0.25">
      <c r="A9" s="108" t="s">
        <v>46</v>
      </c>
      <c r="B9" s="174"/>
      <c r="C9" s="175"/>
      <c r="D9" s="175"/>
      <c r="E9" s="176"/>
      <c r="F9" s="27"/>
      <c r="G9" s="110"/>
      <c r="H9" s="120" t="s">
        <v>144</v>
      </c>
      <c r="I9" s="1"/>
      <c r="J9" s="1"/>
    </row>
    <row r="10" spans="1:10" ht="14.25" x14ac:dyDescent="0.2">
      <c r="A10" s="171" t="s">
        <v>36</v>
      </c>
      <c r="B10" s="172"/>
      <c r="C10" s="172"/>
      <c r="D10" s="172"/>
      <c r="E10" s="173"/>
      <c r="F10" s="27"/>
      <c r="G10" s="121" t="s">
        <v>167</v>
      </c>
      <c r="H10" s="122"/>
      <c r="I10" s="122"/>
      <c r="J10" s="123"/>
    </row>
    <row r="11" spans="1:10" ht="14.25" x14ac:dyDescent="0.2">
      <c r="A11" s="108" t="s">
        <v>44</v>
      </c>
      <c r="B11" s="174"/>
      <c r="C11" s="175"/>
      <c r="D11" s="175"/>
      <c r="E11" s="176"/>
      <c r="G11" s="124"/>
      <c r="H11" s="125"/>
      <c r="I11" s="125"/>
      <c r="J11" s="125"/>
    </row>
    <row r="12" spans="1:10" x14ac:dyDescent="0.2">
      <c r="A12" s="108" t="s">
        <v>45</v>
      </c>
      <c r="B12" s="174"/>
      <c r="C12" s="175"/>
      <c r="D12" s="175"/>
      <c r="E12" s="176"/>
    </row>
    <row r="13" spans="1:10" ht="13.5" thickBot="1" x14ac:dyDescent="0.25">
      <c r="A13" s="109" t="s">
        <v>46</v>
      </c>
      <c r="B13" s="177"/>
      <c r="C13" s="178"/>
      <c r="D13" s="178"/>
      <c r="E13" s="179"/>
      <c r="G13" s="120" t="s">
        <v>201</v>
      </c>
    </row>
    <row r="14" spans="1:10" ht="64.5" customHeight="1" x14ac:dyDescent="0.2"/>
    <row r="15" spans="1:10" ht="42" customHeight="1" x14ac:dyDescent="0.2">
      <c r="A15" s="189" t="s">
        <v>195</v>
      </c>
      <c r="B15" s="189"/>
      <c r="C15" s="189"/>
      <c r="D15" s="189"/>
      <c r="E15" s="189"/>
      <c r="F15" s="189"/>
      <c r="G15" s="69"/>
      <c r="H15" s="69"/>
      <c r="I15" s="114"/>
      <c r="J15" s="70"/>
    </row>
    <row r="16" spans="1:10" ht="16.5" customHeight="1" x14ac:dyDescent="0.2">
      <c r="A16" s="102"/>
      <c r="B16" s="71"/>
      <c r="C16" s="71"/>
      <c r="D16" s="71"/>
    </row>
    <row r="17" spans="1:10" s="65" customFormat="1" ht="24.75" customHeight="1" x14ac:dyDescent="0.2">
      <c r="A17" s="93" t="s">
        <v>40</v>
      </c>
      <c r="B17" s="93" t="s">
        <v>0</v>
      </c>
      <c r="C17" s="93" t="s">
        <v>21</v>
      </c>
      <c r="D17" s="94" t="s">
        <v>41</v>
      </c>
      <c r="E17" s="93" t="s">
        <v>38</v>
      </c>
      <c r="F17" s="93" t="s">
        <v>39</v>
      </c>
      <c r="G17" s="93" t="s">
        <v>72</v>
      </c>
      <c r="H17" s="93" t="s">
        <v>54</v>
      </c>
      <c r="I17" s="93" t="s">
        <v>73</v>
      </c>
      <c r="J17" s="93" t="s">
        <v>60</v>
      </c>
    </row>
    <row r="18" spans="1:10" ht="15.75" customHeight="1" x14ac:dyDescent="0.2">
      <c r="A18" s="104"/>
      <c r="B18" s="72"/>
      <c r="C18" s="72"/>
      <c r="D18" s="73"/>
      <c r="E18" s="72"/>
      <c r="F18" s="72"/>
      <c r="G18" s="72"/>
      <c r="H18" s="72"/>
      <c r="I18" s="72"/>
      <c r="J18" s="74"/>
    </row>
    <row r="19" spans="1:10" s="95" customFormat="1" ht="15.75" customHeight="1" x14ac:dyDescent="0.25">
      <c r="A19" s="190" t="s">
        <v>37</v>
      </c>
      <c r="B19" s="191"/>
      <c r="C19" s="191"/>
      <c r="D19" s="191"/>
      <c r="E19" s="191"/>
      <c r="F19" s="191"/>
      <c r="G19" s="191"/>
      <c r="H19" s="191"/>
      <c r="I19" s="191"/>
      <c r="J19" s="192"/>
    </row>
    <row r="20" spans="1:10" s="2" customFormat="1" x14ac:dyDescent="0.2">
      <c r="A20" s="103"/>
      <c r="B20" s="9">
        <v>100024</v>
      </c>
      <c r="C20" s="11" t="s">
        <v>26</v>
      </c>
      <c r="D20" s="13">
        <v>8.99</v>
      </c>
      <c r="E20" s="14">
        <v>0.21</v>
      </c>
      <c r="F20" s="14">
        <v>0.15</v>
      </c>
      <c r="G20" s="7">
        <f t="shared" ref="G20" si="0">(D20*(1-F20))/(1+E20)</f>
        <v>6.3152892561983469</v>
      </c>
      <c r="H20" s="7">
        <f t="shared" ref="H20" si="1">D20*(1-F20)*E20</f>
        <v>1.6047149999999999</v>
      </c>
      <c r="I20" s="7">
        <f t="shared" ref="I20:I26" si="2">A20*G20</f>
        <v>0</v>
      </c>
      <c r="J20" s="128"/>
    </row>
    <row r="21" spans="1:10" x14ac:dyDescent="0.2">
      <c r="A21" s="103"/>
      <c r="B21" s="9">
        <v>100019</v>
      </c>
      <c r="C21" s="11" t="s">
        <v>2</v>
      </c>
      <c r="D21" s="12">
        <v>8.99</v>
      </c>
      <c r="E21" s="14">
        <v>0.21</v>
      </c>
      <c r="F21" s="14">
        <v>0.15</v>
      </c>
      <c r="G21" s="7">
        <f>(D21*(1-F21)/(1+E21)*1)</f>
        <v>6.3152892561983469</v>
      </c>
      <c r="H21" s="7">
        <f>D21*(1-F21)*E21</f>
        <v>1.6047149999999999</v>
      </c>
      <c r="I21" s="7">
        <f t="shared" si="2"/>
        <v>0</v>
      </c>
      <c r="J21" s="128"/>
    </row>
    <row r="22" spans="1:10" x14ac:dyDescent="0.2">
      <c r="A22" s="103"/>
      <c r="B22" s="9">
        <v>100003</v>
      </c>
      <c r="C22" s="63" t="s">
        <v>175</v>
      </c>
      <c r="D22" s="12">
        <v>14.99</v>
      </c>
      <c r="E22" s="14">
        <v>0.21</v>
      </c>
      <c r="F22" s="14">
        <v>0.15</v>
      </c>
      <c r="G22" s="7">
        <f>(D22*(1-F22)/(1+E22)*1)</f>
        <v>10.5301652892562</v>
      </c>
      <c r="H22" s="7">
        <f>D22*(1-F22)*E22</f>
        <v>2.6757149999999998</v>
      </c>
      <c r="I22" s="7">
        <f t="shared" si="2"/>
        <v>0</v>
      </c>
      <c r="J22" s="128"/>
    </row>
    <row r="23" spans="1:10" x14ac:dyDescent="0.2">
      <c r="A23" s="103"/>
      <c r="B23" s="87">
        <v>100007</v>
      </c>
      <c r="C23" s="11" t="s">
        <v>3</v>
      </c>
      <c r="D23" s="12">
        <v>0</v>
      </c>
      <c r="E23" s="14">
        <v>0.21</v>
      </c>
      <c r="F23" s="14">
        <v>0</v>
      </c>
      <c r="G23" s="7">
        <f t="shared" ref="G23:G26" si="3">(D23*(1-F23)/(1+E23)*1)</f>
        <v>0</v>
      </c>
      <c r="H23" s="7">
        <f t="shared" ref="H23:H26" si="4">(D23*(1-F23)/(1+E23)*E23)</f>
        <v>0</v>
      </c>
      <c r="I23" s="7">
        <f t="shared" si="2"/>
        <v>0</v>
      </c>
      <c r="J23" s="128" t="s">
        <v>136</v>
      </c>
    </row>
    <row r="24" spans="1:10" x14ac:dyDescent="0.2">
      <c r="A24" s="103"/>
      <c r="B24" s="87">
        <v>130009</v>
      </c>
      <c r="C24" s="63" t="s">
        <v>198</v>
      </c>
      <c r="D24" s="12">
        <v>7.95</v>
      </c>
      <c r="E24" s="14">
        <v>0.09</v>
      </c>
      <c r="F24" s="14">
        <v>0.1</v>
      </c>
      <c r="G24" s="7">
        <f t="shared" si="3"/>
        <v>6.5642201834862384</v>
      </c>
      <c r="H24" s="7">
        <f t="shared" si="4"/>
        <v>0.59077981651376144</v>
      </c>
      <c r="I24" s="7">
        <f t="shared" si="2"/>
        <v>0</v>
      </c>
      <c r="J24" s="128"/>
    </row>
    <row r="25" spans="1:10" x14ac:dyDescent="0.2">
      <c r="A25" s="103"/>
      <c r="B25" s="9">
        <v>100043</v>
      </c>
      <c r="C25" s="63" t="s">
        <v>157</v>
      </c>
      <c r="D25" s="12">
        <v>12.95</v>
      </c>
      <c r="E25" s="14">
        <v>0.21</v>
      </c>
      <c r="F25" s="14">
        <v>0.15</v>
      </c>
      <c r="G25" s="7">
        <f t="shared" si="3"/>
        <v>9.0971074380165273</v>
      </c>
      <c r="H25" s="7">
        <f t="shared" si="4"/>
        <v>1.9103925619834707</v>
      </c>
      <c r="I25" s="7">
        <f t="shared" si="2"/>
        <v>0</v>
      </c>
      <c r="J25" s="128"/>
    </row>
    <row r="26" spans="1:10" x14ac:dyDescent="0.2">
      <c r="A26" s="103"/>
      <c r="B26" s="88">
        <v>100038</v>
      </c>
      <c r="C26" s="63" t="s">
        <v>156</v>
      </c>
      <c r="D26" s="12">
        <v>12.95</v>
      </c>
      <c r="E26" s="14">
        <v>0.21</v>
      </c>
      <c r="F26" s="14">
        <v>0.15</v>
      </c>
      <c r="G26" s="7">
        <f t="shared" si="3"/>
        <v>9.0971074380165273</v>
      </c>
      <c r="H26" s="7">
        <f t="shared" si="4"/>
        <v>1.9103925619834707</v>
      </c>
      <c r="I26" s="7">
        <f t="shared" si="2"/>
        <v>0</v>
      </c>
      <c r="J26" s="128"/>
    </row>
    <row r="27" spans="1:10" s="95" customFormat="1" x14ac:dyDescent="0.2">
      <c r="A27" s="96">
        <f>SUM(A20:A26)</f>
        <v>0</v>
      </c>
      <c r="B27" s="96"/>
      <c r="C27" s="96" t="s">
        <v>48</v>
      </c>
      <c r="D27" s="97"/>
      <c r="E27" s="96"/>
      <c r="F27" s="96"/>
      <c r="G27" s="96"/>
      <c r="H27" s="96"/>
      <c r="I27" s="98">
        <f>SUM(I20:I26)</f>
        <v>0</v>
      </c>
      <c r="J27" s="96"/>
    </row>
    <row r="29" spans="1:10" s="95" customFormat="1" ht="18" x14ac:dyDescent="0.25">
      <c r="A29" s="190" t="s">
        <v>177</v>
      </c>
      <c r="B29" s="191"/>
      <c r="C29" s="191"/>
      <c r="D29" s="191"/>
      <c r="E29" s="191"/>
      <c r="F29" s="191"/>
      <c r="G29" s="191"/>
      <c r="H29" s="191"/>
      <c r="I29" s="191"/>
      <c r="J29" s="192"/>
    </row>
    <row r="30" spans="1:10" x14ac:dyDescent="0.2">
      <c r="A30" s="103"/>
      <c r="B30" s="9">
        <v>110002</v>
      </c>
      <c r="C30" s="11" t="s">
        <v>51</v>
      </c>
      <c r="D30" s="35">
        <v>2.5</v>
      </c>
      <c r="E30" s="14">
        <v>0.21</v>
      </c>
      <c r="F30" s="14">
        <v>0.4</v>
      </c>
      <c r="G30" s="7">
        <f>(D30*(1-F30)/(1+E30)*1)</f>
        <v>1.2396694214876034</v>
      </c>
      <c r="H30" s="7">
        <f>(D30*(1-F30)/(1+E30)*E30)</f>
        <v>0.26033057851239672</v>
      </c>
      <c r="I30" s="7">
        <f>A30*G30</f>
        <v>0</v>
      </c>
      <c r="J30" s="128"/>
    </row>
    <row r="31" spans="1:10" x14ac:dyDescent="0.2">
      <c r="A31" s="103"/>
      <c r="B31" s="9">
        <v>110003</v>
      </c>
      <c r="C31" s="11" t="s">
        <v>50</v>
      </c>
      <c r="D31" s="35">
        <v>2.5</v>
      </c>
      <c r="E31" s="14">
        <v>0.21</v>
      </c>
      <c r="F31" s="14">
        <v>0.4</v>
      </c>
      <c r="G31" s="7">
        <f>(D31*(1-F31)/(1+E31)*1)</f>
        <v>1.2396694214876034</v>
      </c>
      <c r="H31" s="7">
        <f>(D31*(1-F31)/(1+E31)*E31)</f>
        <v>0.26033057851239672</v>
      </c>
      <c r="I31" s="7">
        <f>A31*G31</f>
        <v>0</v>
      </c>
      <c r="J31" s="128"/>
    </row>
    <row r="32" spans="1:10" x14ac:dyDescent="0.2">
      <c r="A32" s="103"/>
      <c r="B32" s="9">
        <v>110004</v>
      </c>
      <c r="C32" s="11" t="s">
        <v>49</v>
      </c>
      <c r="D32" s="35">
        <v>2.5</v>
      </c>
      <c r="E32" s="14">
        <v>0.21</v>
      </c>
      <c r="F32" s="14">
        <v>0.4</v>
      </c>
      <c r="G32" s="7">
        <f t="shared" ref="G32" si="5">(D32*(1-F32)/(1+E32)*1)</f>
        <v>1.2396694214876034</v>
      </c>
      <c r="H32" s="7">
        <f t="shared" ref="H32" si="6">(D32*(1-F32)/(1+E32)*E32)</f>
        <v>0.26033057851239672</v>
      </c>
      <c r="I32" s="7">
        <f t="shared" ref="I32" si="7">A32*G32</f>
        <v>0</v>
      </c>
      <c r="J32" s="128"/>
    </row>
    <row r="33" spans="1:10" x14ac:dyDescent="0.2">
      <c r="A33" s="103"/>
      <c r="B33" s="85">
        <v>110018</v>
      </c>
      <c r="C33" s="63" t="s">
        <v>117</v>
      </c>
      <c r="D33" s="35">
        <v>2.5</v>
      </c>
      <c r="E33" s="14">
        <v>0.21</v>
      </c>
      <c r="F33" s="14">
        <v>0.4</v>
      </c>
      <c r="G33" s="7">
        <f>(D33*(1-F33)/(1+E33)*1)</f>
        <v>1.2396694214876034</v>
      </c>
      <c r="H33" s="7">
        <f>(D33*(1-F33)/(1+E33)*E33)</f>
        <v>0.26033057851239672</v>
      </c>
      <c r="I33" s="7">
        <f>A33*G33</f>
        <v>0</v>
      </c>
      <c r="J33" s="128"/>
    </row>
    <row r="34" spans="1:10" x14ac:dyDescent="0.2">
      <c r="A34" s="103"/>
      <c r="B34" s="85">
        <v>110019</v>
      </c>
      <c r="C34" s="63" t="s">
        <v>115</v>
      </c>
      <c r="D34" s="35">
        <v>2.5</v>
      </c>
      <c r="E34" s="14">
        <v>0.21</v>
      </c>
      <c r="F34" s="14">
        <v>0.4</v>
      </c>
      <c r="G34" s="7">
        <f>(D34*(1-F34)/(1+E34)*1)</f>
        <v>1.2396694214876034</v>
      </c>
      <c r="H34" s="7">
        <f>(D34*(1-F34)/(1+E34)*E34)</f>
        <v>0.26033057851239672</v>
      </c>
      <c r="I34" s="7">
        <f>A34*G34</f>
        <v>0</v>
      </c>
      <c r="J34" s="128"/>
    </row>
    <row r="35" spans="1:10" x14ac:dyDescent="0.2">
      <c r="A35" s="103"/>
      <c r="B35" s="85">
        <v>110020</v>
      </c>
      <c r="C35" s="63" t="s">
        <v>116</v>
      </c>
      <c r="D35" s="35">
        <v>2.5</v>
      </c>
      <c r="E35" s="14">
        <v>0.21</v>
      </c>
      <c r="F35" s="14">
        <v>0.4</v>
      </c>
      <c r="G35" s="7">
        <f>(D35*(1-F35)/(1+E35)*1)</f>
        <v>1.2396694214876034</v>
      </c>
      <c r="H35" s="7">
        <f>(D35*(1-F35)/(1+E35)*E35)</f>
        <v>0.26033057851239672</v>
      </c>
      <c r="I35" s="7">
        <f>A35*G35</f>
        <v>0</v>
      </c>
      <c r="J35" s="128"/>
    </row>
    <row r="36" spans="1:10" s="95" customFormat="1" x14ac:dyDescent="0.2">
      <c r="A36" s="96">
        <f>SUM(A30:A35)</f>
        <v>0</v>
      </c>
      <c r="B36" s="96"/>
      <c r="C36" s="96" t="s">
        <v>48</v>
      </c>
      <c r="D36" s="97"/>
      <c r="E36" s="96"/>
      <c r="F36" s="96"/>
      <c r="G36" s="96"/>
      <c r="H36" s="96"/>
      <c r="I36" s="98">
        <f>SUM(I30:I35)</f>
        <v>0</v>
      </c>
      <c r="J36" s="96"/>
    </row>
    <row r="39" spans="1:10" s="95" customFormat="1" ht="18" x14ac:dyDescent="0.25">
      <c r="A39" s="190" t="s">
        <v>29</v>
      </c>
      <c r="B39" s="191"/>
      <c r="C39" s="191"/>
      <c r="D39" s="191"/>
      <c r="E39" s="191"/>
      <c r="F39" s="191"/>
      <c r="G39" s="191"/>
      <c r="H39" s="191"/>
      <c r="I39" s="191"/>
      <c r="J39" s="192"/>
    </row>
    <row r="40" spans="1:10" x14ac:dyDescent="0.2">
      <c r="A40" s="103"/>
      <c r="B40" s="79">
        <v>120103</v>
      </c>
      <c r="C40" s="64" t="s">
        <v>164</v>
      </c>
      <c r="D40" s="19">
        <v>1.5</v>
      </c>
      <c r="E40" s="14">
        <v>0.09</v>
      </c>
      <c r="F40" s="14">
        <v>0.1</v>
      </c>
      <c r="G40" s="7">
        <f t="shared" ref="G40:G71" si="8">(D40*(1-F40)/(1+E40)*1)</f>
        <v>1.238532110091743</v>
      </c>
      <c r="H40" s="7">
        <f t="shared" ref="H40:H71" si="9">(D40*(1-F40)/(1+E40)*E40)</f>
        <v>0.11146788990825687</v>
      </c>
      <c r="I40" s="7">
        <f t="shared" ref="I40:I41" si="10">A40*G40</f>
        <v>0</v>
      </c>
      <c r="J40" s="128"/>
    </row>
    <row r="41" spans="1:10" x14ac:dyDescent="0.2">
      <c r="A41" s="103"/>
      <c r="B41" s="16">
        <v>120091</v>
      </c>
      <c r="C41" s="64" t="s">
        <v>119</v>
      </c>
      <c r="D41" s="19">
        <v>1.5</v>
      </c>
      <c r="E41" s="14">
        <v>0.09</v>
      </c>
      <c r="F41" s="14">
        <v>0.1</v>
      </c>
      <c r="G41" s="7">
        <f t="shared" si="8"/>
        <v>1.238532110091743</v>
      </c>
      <c r="H41" s="7">
        <f t="shared" si="9"/>
        <v>0.11146788990825687</v>
      </c>
      <c r="I41" s="7">
        <f t="shared" si="10"/>
        <v>0</v>
      </c>
      <c r="J41" s="128"/>
    </row>
    <row r="42" spans="1:10" x14ac:dyDescent="0.2">
      <c r="A42" s="141"/>
      <c r="B42" s="164">
        <v>120059</v>
      </c>
      <c r="C42" s="164" t="s">
        <v>24</v>
      </c>
      <c r="D42" s="165">
        <v>9.9499999999999993</v>
      </c>
      <c r="E42" s="145">
        <v>0.09</v>
      </c>
      <c r="F42" s="145">
        <v>0.15</v>
      </c>
      <c r="G42" s="147">
        <f t="shared" si="8"/>
        <v>7.7591743119266043</v>
      </c>
      <c r="H42" s="147">
        <f t="shared" si="9"/>
        <v>0.69832568807339435</v>
      </c>
      <c r="I42" s="147">
        <f t="shared" ref="I42:I78" si="11">A42*G42</f>
        <v>0</v>
      </c>
      <c r="J42" s="148" t="s">
        <v>236</v>
      </c>
    </row>
    <row r="43" spans="1:10" x14ac:dyDescent="0.2">
      <c r="A43" s="141"/>
      <c r="B43" s="164">
        <v>120060</v>
      </c>
      <c r="C43" s="164" t="s">
        <v>27</v>
      </c>
      <c r="D43" s="165">
        <v>9.9499999999999993</v>
      </c>
      <c r="E43" s="145">
        <v>0.09</v>
      </c>
      <c r="F43" s="145">
        <v>0.15</v>
      </c>
      <c r="G43" s="147">
        <f t="shared" si="8"/>
        <v>7.7591743119266043</v>
      </c>
      <c r="H43" s="147">
        <f t="shared" si="9"/>
        <v>0.69832568807339435</v>
      </c>
      <c r="I43" s="147">
        <f t="shared" si="11"/>
        <v>0</v>
      </c>
      <c r="J43" s="148" t="s">
        <v>236</v>
      </c>
    </row>
    <row r="44" spans="1:10" x14ac:dyDescent="0.2">
      <c r="A44" s="103"/>
      <c r="B44" s="16">
        <v>120096</v>
      </c>
      <c r="C44" s="64" t="s">
        <v>127</v>
      </c>
      <c r="D44" s="19">
        <v>9.9499999999999993</v>
      </c>
      <c r="E44" s="14">
        <v>0.09</v>
      </c>
      <c r="F44" s="14">
        <v>0.15</v>
      </c>
      <c r="G44" s="7">
        <f t="shared" si="8"/>
        <v>7.7591743119266043</v>
      </c>
      <c r="H44" s="7">
        <f t="shared" si="9"/>
        <v>0.69832568807339435</v>
      </c>
      <c r="I44" s="7">
        <f t="shared" si="11"/>
        <v>0</v>
      </c>
      <c r="J44" s="131"/>
    </row>
    <row r="45" spans="1:10" x14ac:dyDescent="0.2">
      <c r="A45" s="103"/>
      <c r="B45" s="16">
        <v>120094</v>
      </c>
      <c r="C45" s="64" t="s">
        <v>124</v>
      </c>
      <c r="D45" s="19">
        <v>9.9499999999999993</v>
      </c>
      <c r="E45" s="14">
        <v>0.09</v>
      </c>
      <c r="F45" s="14">
        <v>0.15</v>
      </c>
      <c r="G45" s="7">
        <f t="shared" si="8"/>
        <v>7.7591743119266043</v>
      </c>
      <c r="H45" s="7">
        <f t="shared" si="9"/>
        <v>0.69832568807339435</v>
      </c>
      <c r="I45" s="7">
        <f t="shared" si="11"/>
        <v>0</v>
      </c>
      <c r="J45" s="131"/>
    </row>
    <row r="46" spans="1:10" x14ac:dyDescent="0.2">
      <c r="A46" s="103"/>
      <c r="B46" s="79">
        <v>120105</v>
      </c>
      <c r="C46" s="64" t="s">
        <v>137</v>
      </c>
      <c r="D46" s="19">
        <v>14.95</v>
      </c>
      <c r="E46" s="14">
        <v>0.09</v>
      </c>
      <c r="F46" s="14">
        <v>0.15</v>
      </c>
      <c r="G46" s="7">
        <f t="shared" si="8"/>
        <v>11.658256880733944</v>
      </c>
      <c r="H46" s="7">
        <f t="shared" si="9"/>
        <v>1.049243119266055</v>
      </c>
      <c r="I46" s="7">
        <f t="shared" si="11"/>
        <v>0</v>
      </c>
      <c r="J46" s="131"/>
    </row>
    <row r="47" spans="1:10" x14ac:dyDescent="0.2">
      <c r="A47" s="103"/>
      <c r="B47" s="16">
        <v>120003</v>
      </c>
      <c r="C47" s="16" t="s">
        <v>5</v>
      </c>
      <c r="D47" s="19">
        <v>3</v>
      </c>
      <c r="E47" s="14">
        <v>0.21</v>
      </c>
      <c r="F47" s="14">
        <v>0.15</v>
      </c>
      <c r="G47" s="7">
        <f t="shared" si="8"/>
        <v>2.1074380165289255</v>
      </c>
      <c r="H47" s="7">
        <f t="shared" si="9"/>
        <v>0.44256198347107434</v>
      </c>
      <c r="I47" s="7">
        <f t="shared" si="11"/>
        <v>0</v>
      </c>
      <c r="J47" s="128"/>
    </row>
    <row r="48" spans="1:10" x14ac:dyDescent="0.2">
      <c r="A48" s="103"/>
      <c r="B48" s="16">
        <v>120002</v>
      </c>
      <c r="C48" s="16" t="s">
        <v>4</v>
      </c>
      <c r="D48" s="19">
        <v>3</v>
      </c>
      <c r="E48" s="21">
        <v>0.21</v>
      </c>
      <c r="F48" s="21">
        <v>0.15</v>
      </c>
      <c r="G48" s="7">
        <f t="shared" si="8"/>
        <v>2.1074380165289255</v>
      </c>
      <c r="H48" s="7">
        <f t="shared" si="9"/>
        <v>0.44256198347107434</v>
      </c>
      <c r="I48" s="7">
        <f t="shared" si="11"/>
        <v>0</v>
      </c>
      <c r="J48" s="128"/>
    </row>
    <row r="49" spans="1:10" x14ac:dyDescent="0.2">
      <c r="A49" s="103"/>
      <c r="B49" s="16">
        <v>120127</v>
      </c>
      <c r="C49" s="64" t="s">
        <v>180</v>
      </c>
      <c r="D49" s="19">
        <v>3.95</v>
      </c>
      <c r="E49" s="14">
        <v>0.09</v>
      </c>
      <c r="F49" s="14">
        <v>0.15</v>
      </c>
      <c r="G49" s="7">
        <f t="shared" si="8"/>
        <v>3.080275229357798</v>
      </c>
      <c r="H49" s="7">
        <f t="shared" si="9"/>
        <v>0.2772247706422018</v>
      </c>
      <c r="I49" s="7">
        <f t="shared" si="11"/>
        <v>0</v>
      </c>
      <c r="J49" s="128"/>
    </row>
    <row r="50" spans="1:10" x14ac:dyDescent="0.2">
      <c r="A50" s="103"/>
      <c r="B50" s="17">
        <v>120018</v>
      </c>
      <c r="C50" s="18" t="s">
        <v>6</v>
      </c>
      <c r="D50" s="20">
        <v>3.5</v>
      </c>
      <c r="E50" s="22">
        <v>0.09</v>
      </c>
      <c r="F50" s="24">
        <v>0.15</v>
      </c>
      <c r="G50" s="7">
        <f t="shared" si="8"/>
        <v>2.7293577981651373</v>
      </c>
      <c r="H50" s="7">
        <f t="shared" si="9"/>
        <v>0.24564220183486235</v>
      </c>
      <c r="I50" s="7">
        <f t="shared" si="11"/>
        <v>0</v>
      </c>
      <c r="J50" s="130"/>
    </row>
    <row r="51" spans="1:10" x14ac:dyDescent="0.2">
      <c r="A51" s="103"/>
      <c r="B51" s="18">
        <v>120119</v>
      </c>
      <c r="C51" s="113" t="s">
        <v>169</v>
      </c>
      <c r="D51" s="20">
        <v>4.95</v>
      </c>
      <c r="E51" s="32">
        <v>0.09</v>
      </c>
      <c r="F51" s="32">
        <v>0.15</v>
      </c>
      <c r="G51" s="7">
        <f t="shared" si="8"/>
        <v>3.8600917431192663</v>
      </c>
      <c r="H51" s="7">
        <f t="shared" si="9"/>
        <v>0.34740825688073396</v>
      </c>
      <c r="I51" s="7">
        <f t="shared" si="11"/>
        <v>0</v>
      </c>
      <c r="J51" s="130"/>
    </row>
    <row r="52" spans="1:10" x14ac:dyDescent="0.2">
      <c r="A52" s="103"/>
      <c r="B52" s="18">
        <v>120022</v>
      </c>
      <c r="C52" s="113" t="s">
        <v>134</v>
      </c>
      <c r="D52" s="20">
        <v>3.95</v>
      </c>
      <c r="E52" s="32">
        <v>0.09</v>
      </c>
      <c r="F52" s="32">
        <v>0.15</v>
      </c>
      <c r="G52" s="7">
        <f t="shared" si="8"/>
        <v>3.080275229357798</v>
      </c>
      <c r="H52" s="7">
        <f t="shared" si="9"/>
        <v>0.2772247706422018</v>
      </c>
      <c r="I52" s="7">
        <f t="shared" si="11"/>
        <v>0</v>
      </c>
      <c r="J52" s="130"/>
    </row>
    <row r="53" spans="1:10" x14ac:dyDescent="0.2">
      <c r="A53" s="103"/>
      <c r="B53" s="17">
        <v>120016</v>
      </c>
      <c r="C53" s="18" t="s">
        <v>25</v>
      </c>
      <c r="D53" s="20">
        <v>3.95</v>
      </c>
      <c r="E53" s="22">
        <v>0.09</v>
      </c>
      <c r="F53" s="24">
        <v>0.15</v>
      </c>
      <c r="G53" s="7">
        <f t="shared" si="8"/>
        <v>3.080275229357798</v>
      </c>
      <c r="H53" s="7">
        <f t="shared" si="9"/>
        <v>0.2772247706422018</v>
      </c>
      <c r="I53" s="7">
        <f t="shared" si="11"/>
        <v>0</v>
      </c>
      <c r="J53" s="130"/>
    </row>
    <row r="54" spans="1:10" x14ac:dyDescent="0.2">
      <c r="A54" s="103"/>
      <c r="B54" s="18">
        <v>120012</v>
      </c>
      <c r="C54" s="113" t="s">
        <v>135</v>
      </c>
      <c r="D54" s="20">
        <v>3.95</v>
      </c>
      <c r="E54" s="32">
        <v>0.09</v>
      </c>
      <c r="F54" s="32">
        <v>0.15</v>
      </c>
      <c r="G54" s="7">
        <f t="shared" si="8"/>
        <v>3.080275229357798</v>
      </c>
      <c r="H54" s="7">
        <f t="shared" si="9"/>
        <v>0.2772247706422018</v>
      </c>
      <c r="I54" s="7">
        <f t="shared" si="11"/>
        <v>0</v>
      </c>
      <c r="J54" s="130"/>
    </row>
    <row r="55" spans="1:10" x14ac:dyDescent="0.2">
      <c r="A55" s="103"/>
      <c r="B55" s="18">
        <v>120020</v>
      </c>
      <c r="C55" s="113" t="s">
        <v>163</v>
      </c>
      <c r="D55" s="20">
        <v>4.95</v>
      </c>
      <c r="E55" s="32">
        <v>0.09</v>
      </c>
      <c r="F55" s="32">
        <v>0.15</v>
      </c>
      <c r="G55" s="7">
        <f t="shared" si="8"/>
        <v>3.8600917431192663</v>
      </c>
      <c r="H55" s="7">
        <f t="shared" si="9"/>
        <v>0.34740825688073396</v>
      </c>
      <c r="I55" s="7">
        <f t="shared" si="11"/>
        <v>0</v>
      </c>
      <c r="J55" s="130"/>
    </row>
    <row r="56" spans="1:10" x14ac:dyDescent="0.2">
      <c r="A56" s="103"/>
      <c r="B56" s="18">
        <v>120017</v>
      </c>
      <c r="C56" s="113" t="s">
        <v>232</v>
      </c>
      <c r="D56" s="20">
        <v>3.95</v>
      </c>
      <c r="E56" s="32">
        <v>0.09</v>
      </c>
      <c r="F56" s="32">
        <v>0.15</v>
      </c>
      <c r="G56" s="7">
        <f t="shared" si="8"/>
        <v>3.080275229357798</v>
      </c>
      <c r="H56" s="7">
        <f t="shared" si="9"/>
        <v>0.2772247706422018</v>
      </c>
      <c r="I56" s="7">
        <f t="shared" si="11"/>
        <v>0</v>
      </c>
      <c r="J56" s="130"/>
    </row>
    <row r="57" spans="1:10" x14ac:dyDescent="0.2">
      <c r="A57" s="103"/>
      <c r="B57" s="18">
        <v>120110</v>
      </c>
      <c r="C57" s="113" t="s">
        <v>151</v>
      </c>
      <c r="D57" s="127">
        <v>4.95</v>
      </c>
      <c r="E57" s="32">
        <v>0.09</v>
      </c>
      <c r="F57" s="32">
        <v>0.15</v>
      </c>
      <c r="G57" s="7">
        <f t="shared" si="8"/>
        <v>3.8600917431192663</v>
      </c>
      <c r="H57" s="7">
        <f t="shared" si="9"/>
        <v>0.34740825688073396</v>
      </c>
      <c r="I57" s="7">
        <f t="shared" si="11"/>
        <v>0</v>
      </c>
      <c r="J57" s="132"/>
    </row>
    <row r="58" spans="1:10" x14ac:dyDescent="0.2">
      <c r="A58" s="103"/>
      <c r="B58" s="18">
        <v>120124</v>
      </c>
      <c r="C58" s="113" t="s">
        <v>176</v>
      </c>
      <c r="D58" s="127">
        <v>3.95</v>
      </c>
      <c r="E58" s="32">
        <v>0.09</v>
      </c>
      <c r="F58" s="32">
        <v>0.15</v>
      </c>
      <c r="G58" s="7">
        <f t="shared" si="8"/>
        <v>3.080275229357798</v>
      </c>
      <c r="H58" s="7">
        <f t="shared" si="9"/>
        <v>0.2772247706422018</v>
      </c>
      <c r="I58" s="7">
        <f t="shared" si="11"/>
        <v>0</v>
      </c>
      <c r="J58" s="132"/>
    </row>
    <row r="59" spans="1:10" x14ac:dyDescent="0.2">
      <c r="A59" s="103"/>
      <c r="B59" s="16">
        <v>120019</v>
      </c>
      <c r="C59" s="16" t="s">
        <v>7</v>
      </c>
      <c r="D59" s="19">
        <v>3.95</v>
      </c>
      <c r="E59" s="14">
        <v>0.09</v>
      </c>
      <c r="F59" s="14">
        <v>0.15</v>
      </c>
      <c r="G59" s="7">
        <f t="shared" si="8"/>
        <v>3.080275229357798</v>
      </c>
      <c r="H59" s="7">
        <f t="shared" si="9"/>
        <v>0.2772247706422018</v>
      </c>
      <c r="I59" s="7">
        <f t="shared" si="11"/>
        <v>0</v>
      </c>
      <c r="J59" s="128"/>
    </row>
    <row r="60" spans="1:10" x14ac:dyDescent="0.2">
      <c r="A60" s="103"/>
      <c r="B60" s="16">
        <v>120010</v>
      </c>
      <c r="C60" s="16" t="s">
        <v>8</v>
      </c>
      <c r="D60" s="19">
        <v>1.5</v>
      </c>
      <c r="E60" s="14">
        <v>0.21</v>
      </c>
      <c r="F60" s="14">
        <v>0.15</v>
      </c>
      <c r="G60" s="7">
        <f t="shared" si="8"/>
        <v>1.0537190082644627</v>
      </c>
      <c r="H60" s="7">
        <f t="shared" si="9"/>
        <v>0.22128099173553717</v>
      </c>
      <c r="I60" s="7">
        <f t="shared" si="11"/>
        <v>0</v>
      </c>
      <c r="J60" s="128"/>
    </row>
    <row r="61" spans="1:10" x14ac:dyDescent="0.2">
      <c r="A61" s="103"/>
      <c r="B61" s="16">
        <v>120125</v>
      </c>
      <c r="C61" s="64" t="s">
        <v>233</v>
      </c>
      <c r="D61" s="19">
        <v>2</v>
      </c>
      <c r="E61" s="14">
        <v>0.21</v>
      </c>
      <c r="F61" s="23">
        <v>0</v>
      </c>
      <c r="G61" s="7">
        <f t="shared" si="8"/>
        <v>1.6528925619834711</v>
      </c>
      <c r="H61" s="7">
        <f t="shared" si="9"/>
        <v>0.34710743801652894</v>
      </c>
      <c r="I61" s="7">
        <f t="shared" si="11"/>
        <v>0</v>
      </c>
      <c r="J61" s="133"/>
    </row>
    <row r="62" spans="1:10" x14ac:dyDescent="0.2">
      <c r="A62" s="103"/>
      <c r="B62" s="16">
        <v>120132</v>
      </c>
      <c r="C62" s="64" t="s">
        <v>234</v>
      </c>
      <c r="D62" s="19">
        <v>2</v>
      </c>
      <c r="E62" s="14">
        <v>0.21</v>
      </c>
      <c r="F62" s="23">
        <v>0</v>
      </c>
      <c r="G62" s="7">
        <f t="shared" si="8"/>
        <v>1.6528925619834711</v>
      </c>
      <c r="H62" s="7">
        <f t="shared" si="9"/>
        <v>0.34710743801652894</v>
      </c>
      <c r="I62" s="7">
        <f t="shared" si="11"/>
        <v>0</v>
      </c>
      <c r="J62" s="133"/>
    </row>
    <row r="63" spans="1:10" x14ac:dyDescent="0.2">
      <c r="A63" s="103"/>
      <c r="B63" s="79">
        <v>120108</v>
      </c>
      <c r="C63" s="64" t="s">
        <v>140</v>
      </c>
      <c r="D63" s="19">
        <v>1.5</v>
      </c>
      <c r="E63" s="14">
        <v>0.21</v>
      </c>
      <c r="F63" s="23">
        <v>0.1</v>
      </c>
      <c r="G63" s="7">
        <f t="shared" si="8"/>
        <v>1.115702479338843</v>
      </c>
      <c r="H63" s="7">
        <f t="shared" si="9"/>
        <v>0.23429752066115703</v>
      </c>
      <c r="I63" s="7">
        <f t="shared" si="11"/>
        <v>0</v>
      </c>
      <c r="J63" s="167" t="s">
        <v>251</v>
      </c>
    </row>
    <row r="64" spans="1:10" x14ac:dyDescent="0.2">
      <c r="A64" s="103"/>
      <c r="B64" s="16">
        <v>120001</v>
      </c>
      <c r="C64" s="16" t="s">
        <v>9</v>
      </c>
      <c r="D64" s="19">
        <v>1.5</v>
      </c>
      <c r="E64" s="14">
        <v>0.21</v>
      </c>
      <c r="F64" s="14">
        <v>0.4</v>
      </c>
      <c r="G64" s="7">
        <f t="shared" si="8"/>
        <v>0.74380165289256195</v>
      </c>
      <c r="H64" s="7">
        <f t="shared" si="9"/>
        <v>0.15619834710743799</v>
      </c>
      <c r="I64" s="7">
        <f t="shared" si="11"/>
        <v>0</v>
      </c>
      <c r="J64" s="155"/>
    </row>
    <row r="65" spans="1:16" x14ac:dyDescent="0.2">
      <c r="A65" s="103"/>
      <c r="B65" s="16">
        <v>120028</v>
      </c>
      <c r="C65" s="16" t="s">
        <v>10</v>
      </c>
      <c r="D65" s="19">
        <v>18.7</v>
      </c>
      <c r="E65" s="14">
        <v>0.09</v>
      </c>
      <c r="F65" s="14">
        <v>0.1</v>
      </c>
      <c r="G65" s="7">
        <f t="shared" si="8"/>
        <v>15.440366972477062</v>
      </c>
      <c r="H65" s="7">
        <f t="shared" si="9"/>
        <v>1.3896330275229354</v>
      </c>
      <c r="I65" s="7">
        <f t="shared" si="11"/>
        <v>0</v>
      </c>
      <c r="J65" s="128"/>
    </row>
    <row r="66" spans="1:16" x14ac:dyDescent="0.2">
      <c r="A66" s="103"/>
      <c r="B66" s="16">
        <v>120029</v>
      </c>
      <c r="C66" s="16" t="s">
        <v>11</v>
      </c>
      <c r="D66" s="19">
        <v>19.899999999999999</v>
      </c>
      <c r="E66" s="14">
        <v>0.09</v>
      </c>
      <c r="F66" s="14">
        <v>0.1</v>
      </c>
      <c r="G66" s="7">
        <f t="shared" si="8"/>
        <v>16.431192660550458</v>
      </c>
      <c r="H66" s="7">
        <f t="shared" si="9"/>
        <v>1.4788073394495411</v>
      </c>
      <c r="I66" s="7">
        <f t="shared" si="11"/>
        <v>0</v>
      </c>
      <c r="J66" s="128"/>
    </row>
    <row r="67" spans="1:16" x14ac:dyDescent="0.2">
      <c r="A67" s="103"/>
      <c r="B67" s="16">
        <v>120144</v>
      </c>
      <c r="C67" s="64" t="s">
        <v>238</v>
      </c>
      <c r="D67" s="19">
        <v>19.45</v>
      </c>
      <c r="E67" s="14">
        <v>0.09</v>
      </c>
      <c r="F67" s="14">
        <v>0.1</v>
      </c>
      <c r="G67" s="7">
        <f t="shared" si="8"/>
        <v>16.059633027522935</v>
      </c>
      <c r="H67" s="7">
        <f t="shared" si="9"/>
        <v>1.4453669724770641</v>
      </c>
      <c r="I67" s="7">
        <f t="shared" si="11"/>
        <v>0</v>
      </c>
      <c r="J67" s="128" t="s">
        <v>249</v>
      </c>
    </row>
    <row r="68" spans="1:16" x14ac:dyDescent="0.2">
      <c r="A68" s="103"/>
      <c r="B68" s="16">
        <v>120030</v>
      </c>
      <c r="C68" s="64" t="s">
        <v>239</v>
      </c>
      <c r="D68" s="19">
        <v>15.45</v>
      </c>
      <c r="E68" s="14">
        <v>0.09</v>
      </c>
      <c r="F68" s="14">
        <v>0.1</v>
      </c>
      <c r="G68" s="7">
        <f t="shared" si="8"/>
        <v>12.756880733944953</v>
      </c>
      <c r="H68" s="7">
        <f t="shared" si="9"/>
        <v>1.1481192660550457</v>
      </c>
      <c r="I68" s="7">
        <f t="shared" si="11"/>
        <v>0</v>
      </c>
      <c r="J68" s="128" t="s">
        <v>250</v>
      </c>
    </row>
    <row r="69" spans="1:16" x14ac:dyDescent="0.2">
      <c r="A69" s="103"/>
      <c r="B69" s="16">
        <v>120042</v>
      </c>
      <c r="C69" s="16" t="s">
        <v>12</v>
      </c>
      <c r="D69" s="19">
        <v>7.99</v>
      </c>
      <c r="E69" s="14">
        <v>0.21</v>
      </c>
      <c r="F69" s="14">
        <v>0.15</v>
      </c>
      <c r="G69" s="7">
        <f t="shared" si="8"/>
        <v>5.6128099173553725</v>
      </c>
      <c r="H69" s="7">
        <f t="shared" si="9"/>
        <v>1.1786900826446283</v>
      </c>
      <c r="I69" s="7">
        <f t="shared" si="11"/>
        <v>0</v>
      </c>
      <c r="J69" s="148" t="s">
        <v>254</v>
      </c>
    </row>
    <row r="70" spans="1:16" x14ac:dyDescent="0.2">
      <c r="A70" s="103"/>
      <c r="B70" s="16">
        <v>120133</v>
      </c>
      <c r="C70" s="64" t="s">
        <v>229</v>
      </c>
      <c r="D70" s="19">
        <v>16.95</v>
      </c>
      <c r="E70" s="14">
        <v>0.09</v>
      </c>
      <c r="F70" s="14">
        <v>0.15</v>
      </c>
      <c r="G70" s="7">
        <f t="shared" si="8"/>
        <v>13.217889908256879</v>
      </c>
      <c r="H70" s="7">
        <f t="shared" si="9"/>
        <v>1.1896100917431192</v>
      </c>
      <c r="I70" s="7">
        <f t="shared" si="11"/>
        <v>0</v>
      </c>
      <c r="J70" s="128"/>
    </row>
    <row r="71" spans="1:16" x14ac:dyDescent="0.2">
      <c r="A71" s="103"/>
      <c r="B71" s="16">
        <v>120129</v>
      </c>
      <c r="C71" s="64" t="s">
        <v>204</v>
      </c>
      <c r="D71" s="19">
        <v>16.95</v>
      </c>
      <c r="E71" s="14">
        <v>0.09</v>
      </c>
      <c r="F71" s="14">
        <v>0.15</v>
      </c>
      <c r="G71" s="7">
        <f t="shared" si="8"/>
        <v>13.217889908256879</v>
      </c>
      <c r="H71" s="7">
        <f t="shared" si="9"/>
        <v>1.1896100917431192</v>
      </c>
      <c r="I71" s="7">
        <f t="shared" si="11"/>
        <v>0</v>
      </c>
      <c r="J71" s="128"/>
    </row>
    <row r="72" spans="1:16" x14ac:dyDescent="0.2">
      <c r="A72" s="103"/>
      <c r="B72" s="88">
        <v>120115</v>
      </c>
      <c r="C72" s="64" t="s">
        <v>166</v>
      </c>
      <c r="D72" s="19">
        <v>5.95</v>
      </c>
      <c r="E72" s="14">
        <v>0.09</v>
      </c>
      <c r="F72" s="14">
        <v>0.05</v>
      </c>
      <c r="G72" s="7">
        <f t="shared" ref="G72:G80" si="12">(D72*(1-F72)/(1+E72)*1)</f>
        <v>5.1857798165137607</v>
      </c>
      <c r="H72" s="7">
        <f t="shared" ref="H72:H80" si="13">(D72*(1-F72)/(1+E72)*E72)</f>
        <v>0.46672018348623845</v>
      </c>
      <c r="I72" s="7">
        <f t="shared" si="11"/>
        <v>0</v>
      </c>
      <c r="J72" s="128"/>
    </row>
    <row r="73" spans="1:16" x14ac:dyDescent="0.2">
      <c r="A73" s="103"/>
      <c r="B73" s="16">
        <v>120040</v>
      </c>
      <c r="C73" s="16" t="s">
        <v>13</v>
      </c>
      <c r="D73" s="19">
        <v>3.5</v>
      </c>
      <c r="E73" s="14">
        <v>0.21</v>
      </c>
      <c r="F73" s="14">
        <v>0.15</v>
      </c>
      <c r="G73" s="7">
        <f t="shared" si="12"/>
        <v>2.4586776859504136</v>
      </c>
      <c r="H73" s="7">
        <f t="shared" si="13"/>
        <v>0.51632231404958684</v>
      </c>
      <c r="I73" s="7">
        <f t="shared" si="11"/>
        <v>0</v>
      </c>
      <c r="J73" s="128"/>
      <c r="O73" s="86"/>
      <c r="P73" s="65"/>
    </row>
    <row r="74" spans="1:16" x14ac:dyDescent="0.2">
      <c r="A74" s="103"/>
      <c r="B74" s="16">
        <v>120123</v>
      </c>
      <c r="C74" s="64" t="s">
        <v>178</v>
      </c>
      <c r="D74" s="19">
        <v>3.5</v>
      </c>
      <c r="E74" s="14">
        <v>0.21</v>
      </c>
      <c r="F74" s="14">
        <v>0.15</v>
      </c>
      <c r="G74" s="7">
        <f t="shared" si="12"/>
        <v>2.4586776859504136</v>
      </c>
      <c r="H74" s="7">
        <f t="shared" si="13"/>
        <v>0.51632231404958684</v>
      </c>
      <c r="I74" s="7">
        <f t="shared" si="11"/>
        <v>0</v>
      </c>
      <c r="J74" s="128"/>
      <c r="O74" s="86"/>
      <c r="P74" s="65"/>
    </row>
    <row r="75" spans="1:16" x14ac:dyDescent="0.2">
      <c r="A75" s="103"/>
      <c r="B75" s="16">
        <v>120150</v>
      </c>
      <c r="C75" s="64" t="s">
        <v>255</v>
      </c>
      <c r="D75" s="19">
        <v>3.95</v>
      </c>
      <c r="E75" s="14">
        <v>0.21</v>
      </c>
      <c r="F75" s="14">
        <v>0.4</v>
      </c>
      <c r="G75" s="7">
        <f t="shared" si="12"/>
        <v>1.9586776859504134</v>
      </c>
      <c r="H75" s="7">
        <f t="shared" si="13"/>
        <v>0.4113223140495868</v>
      </c>
      <c r="I75" s="7">
        <f t="shared" si="11"/>
        <v>0</v>
      </c>
      <c r="J75" s="128" t="s">
        <v>259</v>
      </c>
      <c r="O75" s="86"/>
      <c r="P75" s="65"/>
    </row>
    <row r="76" spans="1:16" x14ac:dyDescent="0.2">
      <c r="A76" s="103"/>
      <c r="B76" s="16">
        <v>120151</v>
      </c>
      <c r="C76" s="64" t="s">
        <v>256</v>
      </c>
      <c r="D76" s="19">
        <v>3.95</v>
      </c>
      <c r="E76" s="14">
        <v>0.21</v>
      </c>
      <c r="F76" s="14">
        <v>0.4</v>
      </c>
      <c r="G76" s="7">
        <f t="shared" si="12"/>
        <v>1.9586776859504134</v>
      </c>
      <c r="H76" s="7">
        <f t="shared" si="13"/>
        <v>0.4113223140495868</v>
      </c>
      <c r="I76" s="7">
        <f t="shared" si="11"/>
        <v>0</v>
      </c>
      <c r="J76" s="128" t="s">
        <v>259</v>
      </c>
      <c r="O76" s="86"/>
      <c r="P76" s="65"/>
    </row>
    <row r="77" spans="1:16" x14ac:dyDescent="0.2">
      <c r="A77" s="103"/>
      <c r="B77" s="16">
        <v>120152</v>
      </c>
      <c r="C77" s="64" t="s">
        <v>257</v>
      </c>
      <c r="D77" s="19">
        <v>3.95</v>
      </c>
      <c r="E77" s="14">
        <v>0.21</v>
      </c>
      <c r="F77" s="14">
        <v>0.4</v>
      </c>
      <c r="G77" s="7">
        <f t="shared" si="12"/>
        <v>1.9586776859504134</v>
      </c>
      <c r="H77" s="7">
        <f t="shared" si="13"/>
        <v>0.4113223140495868</v>
      </c>
      <c r="I77" s="7">
        <f t="shared" si="11"/>
        <v>0</v>
      </c>
      <c r="J77" s="128" t="s">
        <v>259</v>
      </c>
      <c r="O77" s="86"/>
      <c r="P77" s="65"/>
    </row>
    <row r="78" spans="1:16" x14ac:dyDescent="0.2">
      <c r="A78" s="103"/>
      <c r="B78" s="16">
        <v>190149</v>
      </c>
      <c r="C78" s="64" t="s">
        <v>258</v>
      </c>
      <c r="D78" s="19">
        <v>4.5</v>
      </c>
      <c r="E78" s="14">
        <v>0.21</v>
      </c>
      <c r="F78" s="14">
        <v>0.4</v>
      </c>
      <c r="G78" s="7">
        <f t="shared" si="12"/>
        <v>2.2314049586776856</v>
      </c>
      <c r="H78" s="7">
        <f t="shared" si="13"/>
        <v>0.46859504132231394</v>
      </c>
      <c r="I78" s="7">
        <f t="shared" si="11"/>
        <v>0</v>
      </c>
      <c r="J78" s="128" t="s">
        <v>259</v>
      </c>
      <c r="O78" s="86"/>
      <c r="P78" s="65"/>
    </row>
    <row r="79" spans="1:16" x14ac:dyDescent="0.2">
      <c r="A79" s="103"/>
      <c r="B79" s="79">
        <v>120100</v>
      </c>
      <c r="C79" s="64" t="s">
        <v>126</v>
      </c>
      <c r="D79" s="19">
        <v>2.5</v>
      </c>
      <c r="E79" s="14">
        <v>0.21</v>
      </c>
      <c r="F79" s="14">
        <v>0.1</v>
      </c>
      <c r="G79" s="7">
        <f>(D79*(1-F79)/(1+E79)*1)</f>
        <v>1.859504132231405</v>
      </c>
      <c r="H79" s="7">
        <f>(D79*(1-F79)/(1+E79)*E79)</f>
        <v>0.39049586776859502</v>
      </c>
      <c r="I79" s="7">
        <f>A79*G79</f>
        <v>0</v>
      </c>
      <c r="J79" s="128"/>
    </row>
    <row r="80" spans="1:16" x14ac:dyDescent="0.2">
      <c r="A80" s="103"/>
      <c r="B80" s="92">
        <v>120117</v>
      </c>
      <c r="C80" s="84" t="s">
        <v>212</v>
      </c>
      <c r="D80" s="19">
        <v>1.5</v>
      </c>
      <c r="E80" s="14">
        <v>0.21</v>
      </c>
      <c r="F80" s="14">
        <v>0.1</v>
      </c>
      <c r="G80" s="7">
        <f t="shared" si="12"/>
        <v>1.115702479338843</v>
      </c>
      <c r="H80" s="7">
        <f t="shared" si="13"/>
        <v>0.23429752066115703</v>
      </c>
      <c r="I80" s="7">
        <f>A80*G80</f>
        <v>0</v>
      </c>
      <c r="J80" s="128"/>
    </row>
    <row r="81" spans="1:21" s="95" customFormat="1" x14ac:dyDescent="0.2">
      <c r="A81" s="96">
        <f>SUM(A40:A80)</f>
        <v>0</v>
      </c>
      <c r="B81" s="96"/>
      <c r="C81" s="96" t="s">
        <v>48</v>
      </c>
      <c r="D81" s="97"/>
      <c r="E81" s="96"/>
      <c r="F81" s="96"/>
      <c r="G81" s="96"/>
      <c r="H81" s="96"/>
      <c r="I81" s="98">
        <f>SUM(I40:I80)</f>
        <v>0</v>
      </c>
      <c r="J81" s="96"/>
    </row>
    <row r="82" spans="1:21" x14ac:dyDescent="0.2">
      <c r="B82"/>
      <c r="C82"/>
      <c r="D82"/>
      <c r="E82"/>
      <c r="F82"/>
      <c r="G82"/>
      <c r="H82"/>
      <c r="I82"/>
      <c r="J82"/>
    </row>
    <row r="83" spans="1:21" s="95" customFormat="1" ht="18" customHeight="1" x14ac:dyDescent="0.25">
      <c r="A83" s="190" t="s">
        <v>28</v>
      </c>
      <c r="B83" s="191"/>
      <c r="C83" s="191"/>
      <c r="D83" s="191"/>
      <c r="E83" s="191"/>
      <c r="F83" s="191"/>
      <c r="G83" s="191"/>
      <c r="H83" s="191"/>
      <c r="I83" s="191"/>
      <c r="J83" s="192"/>
    </row>
    <row r="84" spans="1:21" x14ac:dyDescent="0.2">
      <c r="A84" s="103"/>
      <c r="B84" s="79">
        <v>130079</v>
      </c>
      <c r="C84" s="63" t="s">
        <v>112</v>
      </c>
      <c r="D84" s="12">
        <v>9.9499999999999993</v>
      </c>
      <c r="E84" s="14">
        <v>0.09</v>
      </c>
      <c r="F84" s="29">
        <v>0.15</v>
      </c>
      <c r="G84" s="7">
        <f t="shared" ref="G84:G87" si="14">(D84*(1-F84)/(1+E84)*1)</f>
        <v>7.7591743119266043</v>
      </c>
      <c r="H84" s="7">
        <f t="shared" ref="H84:H87" si="15">(D84*(1-F84)/(1+E84)*E84)</f>
        <v>0.69832568807339435</v>
      </c>
      <c r="I84" s="7">
        <f t="shared" ref="I84:I86" si="16">A84*G84</f>
        <v>0</v>
      </c>
      <c r="J84" s="128"/>
      <c r="L84" s="25"/>
      <c r="M84" s="52"/>
      <c r="N84" s="65"/>
      <c r="O84" s="66"/>
      <c r="P84" s="67"/>
      <c r="Q84" s="67"/>
      <c r="R84" s="68"/>
      <c r="S84" s="68"/>
      <c r="T84" s="68"/>
      <c r="U84" s="25"/>
    </row>
    <row r="85" spans="1:21" x14ac:dyDescent="0.2">
      <c r="A85" s="103"/>
      <c r="B85" s="9">
        <v>130066</v>
      </c>
      <c r="C85" s="11" t="s">
        <v>32</v>
      </c>
      <c r="D85" s="12">
        <v>29.99</v>
      </c>
      <c r="E85" s="14">
        <v>0.09</v>
      </c>
      <c r="F85" s="29">
        <v>0.15</v>
      </c>
      <c r="G85" s="7">
        <f t="shared" si="14"/>
        <v>23.386697247706419</v>
      </c>
      <c r="H85" s="7">
        <f t="shared" si="15"/>
        <v>2.1048027522935775</v>
      </c>
      <c r="I85" s="7">
        <f>A85*G85</f>
        <v>0</v>
      </c>
      <c r="J85" s="128"/>
      <c r="L85" s="25"/>
      <c r="M85" s="52"/>
      <c r="N85" s="65"/>
      <c r="O85" s="66"/>
      <c r="P85" s="67"/>
      <c r="Q85" s="67"/>
      <c r="R85" s="68"/>
      <c r="S85" s="68"/>
      <c r="T85" s="68"/>
      <c r="U85" s="25"/>
    </row>
    <row r="86" spans="1:21" x14ac:dyDescent="0.2">
      <c r="A86" s="103"/>
      <c r="B86" s="9">
        <v>130002</v>
      </c>
      <c r="C86" s="11" t="s">
        <v>14</v>
      </c>
      <c r="D86" s="12">
        <v>7.9</v>
      </c>
      <c r="E86" s="14">
        <v>0.21</v>
      </c>
      <c r="F86" s="29">
        <v>0.15</v>
      </c>
      <c r="G86" s="7">
        <f t="shared" si="14"/>
        <v>5.5495867768595044</v>
      </c>
      <c r="H86" s="7">
        <f t="shared" si="15"/>
        <v>1.1654132231404959</v>
      </c>
      <c r="I86" s="7">
        <f t="shared" si="16"/>
        <v>0</v>
      </c>
      <c r="J86" s="128"/>
    </row>
    <row r="87" spans="1:21" x14ac:dyDescent="0.2">
      <c r="A87" s="103"/>
      <c r="B87" s="16">
        <v>130064</v>
      </c>
      <c r="C87" s="64" t="s">
        <v>67</v>
      </c>
      <c r="D87" s="19">
        <v>1.5</v>
      </c>
      <c r="E87" s="14">
        <v>0.21</v>
      </c>
      <c r="F87" s="23">
        <v>0.15</v>
      </c>
      <c r="G87" s="7">
        <f t="shared" si="14"/>
        <v>1.0537190082644627</v>
      </c>
      <c r="H87" s="7">
        <f t="shared" si="15"/>
        <v>0.22128099173553717</v>
      </c>
      <c r="I87" s="7">
        <f>A87*G87</f>
        <v>0</v>
      </c>
      <c r="J87" s="134"/>
    </row>
    <row r="88" spans="1:21" s="95" customFormat="1" x14ac:dyDescent="0.2">
      <c r="A88" s="96">
        <f>SUM(A84:A87)</f>
        <v>0</v>
      </c>
      <c r="B88" s="96"/>
      <c r="C88" s="96" t="s">
        <v>48</v>
      </c>
      <c r="D88" s="97"/>
      <c r="E88" s="96"/>
      <c r="F88" s="96"/>
      <c r="G88" s="96"/>
      <c r="H88" s="96"/>
      <c r="I88" s="98">
        <f>SUM(I84:I87)</f>
        <v>0</v>
      </c>
      <c r="J88" s="136"/>
      <c r="L88" s="65"/>
      <c r="M88" s="65"/>
      <c r="N88" s="65"/>
      <c r="O88" s="65"/>
      <c r="P88" s="65"/>
      <c r="Q88" s="65"/>
      <c r="R88" s="65"/>
    </row>
    <row r="90" spans="1:21" s="95" customFormat="1" ht="18" x14ac:dyDescent="0.25">
      <c r="A90" s="190" t="s">
        <v>52</v>
      </c>
      <c r="B90" s="191"/>
      <c r="C90" s="191"/>
      <c r="D90" s="191"/>
      <c r="E90" s="191"/>
      <c r="F90" s="191"/>
      <c r="G90" s="191"/>
      <c r="H90" s="191"/>
      <c r="I90" s="191"/>
      <c r="J90" s="192"/>
    </row>
    <row r="91" spans="1:21" x14ac:dyDescent="0.2">
      <c r="A91" s="141"/>
      <c r="B91" s="163">
        <v>130013</v>
      </c>
      <c r="C91" s="143" t="s">
        <v>80</v>
      </c>
      <c r="D91" s="158">
        <v>9.1</v>
      </c>
      <c r="E91" s="159">
        <v>0.21</v>
      </c>
      <c r="F91" s="160">
        <v>0.15</v>
      </c>
      <c r="G91" s="161">
        <f t="shared" ref="G91:G120" si="17">(D91*(1-F91)/(1+E91)*1)</f>
        <v>6.3925619834710741</v>
      </c>
      <c r="H91" s="161">
        <f t="shared" ref="H91" si="18">(D91*(1-F91)/(1+E91)*E91)</f>
        <v>1.3424380165289256</v>
      </c>
      <c r="I91" s="161">
        <f t="shared" ref="I91:I120" si="19">A91*G91</f>
        <v>0</v>
      </c>
      <c r="J91" s="148" t="s">
        <v>230</v>
      </c>
    </row>
    <row r="92" spans="1:21" x14ac:dyDescent="0.2">
      <c r="A92" s="103"/>
      <c r="B92" s="87">
        <v>130014</v>
      </c>
      <c r="C92" s="63" t="s">
        <v>79</v>
      </c>
      <c r="D92" s="12">
        <v>9.1</v>
      </c>
      <c r="E92" s="14">
        <v>0.21</v>
      </c>
      <c r="F92" s="30">
        <v>0.15</v>
      </c>
      <c r="G92" s="7">
        <f t="shared" si="17"/>
        <v>6.3925619834710741</v>
      </c>
      <c r="H92" s="7">
        <f t="shared" ref="H92:H120" si="20">(D92*(1-F92)/(1+E92)*E92)</f>
        <v>1.3424380165289256</v>
      </c>
      <c r="I92" s="7">
        <f t="shared" si="19"/>
        <v>0</v>
      </c>
      <c r="J92" s="128"/>
    </row>
    <row r="93" spans="1:21" x14ac:dyDescent="0.2">
      <c r="A93" s="103"/>
      <c r="B93" s="87">
        <v>130015</v>
      </c>
      <c r="C93" s="63" t="s">
        <v>78</v>
      </c>
      <c r="D93" s="12">
        <v>9.1</v>
      </c>
      <c r="E93" s="14">
        <v>0.21</v>
      </c>
      <c r="F93" s="30">
        <v>0.15</v>
      </c>
      <c r="G93" s="7">
        <f t="shared" si="17"/>
        <v>6.3925619834710741</v>
      </c>
      <c r="H93" s="7">
        <f t="shared" si="20"/>
        <v>1.3424380165289256</v>
      </c>
      <c r="I93" s="7">
        <f t="shared" si="19"/>
        <v>0</v>
      </c>
      <c r="J93" s="128"/>
    </row>
    <row r="94" spans="1:21" x14ac:dyDescent="0.2">
      <c r="A94" s="141"/>
      <c r="B94" s="163">
        <v>130016</v>
      </c>
      <c r="C94" s="143" t="s">
        <v>82</v>
      </c>
      <c r="D94" s="158">
        <v>9.1</v>
      </c>
      <c r="E94" s="159">
        <v>0.21</v>
      </c>
      <c r="F94" s="160">
        <v>0.15</v>
      </c>
      <c r="G94" s="161">
        <f t="shared" si="17"/>
        <v>6.3925619834710741</v>
      </c>
      <c r="H94" s="161">
        <f t="shared" si="20"/>
        <v>1.3424380165289256</v>
      </c>
      <c r="I94" s="161">
        <f t="shared" si="19"/>
        <v>0</v>
      </c>
      <c r="J94" s="148" t="s">
        <v>230</v>
      </c>
    </row>
    <row r="95" spans="1:21" x14ac:dyDescent="0.2">
      <c r="A95" s="141"/>
      <c r="B95" s="163">
        <v>130017</v>
      </c>
      <c r="C95" s="143" t="s">
        <v>81</v>
      </c>
      <c r="D95" s="158">
        <v>9.1</v>
      </c>
      <c r="E95" s="159">
        <v>0.21</v>
      </c>
      <c r="F95" s="160">
        <v>0.15</v>
      </c>
      <c r="G95" s="161">
        <f t="shared" si="17"/>
        <v>6.3925619834710741</v>
      </c>
      <c r="H95" s="161">
        <f t="shared" si="20"/>
        <v>1.3424380165289256</v>
      </c>
      <c r="I95" s="161">
        <f t="shared" ref="I95:I100" si="21">A95*G95</f>
        <v>0</v>
      </c>
      <c r="J95" s="148" t="s">
        <v>230</v>
      </c>
    </row>
    <row r="96" spans="1:21" x14ac:dyDescent="0.2">
      <c r="A96" s="103"/>
      <c r="B96" s="87">
        <v>130018</v>
      </c>
      <c r="C96" s="63" t="s">
        <v>77</v>
      </c>
      <c r="D96" s="12">
        <v>9.1</v>
      </c>
      <c r="E96" s="14">
        <v>0.21</v>
      </c>
      <c r="F96" s="30">
        <v>0.15</v>
      </c>
      <c r="G96" s="7">
        <f t="shared" si="17"/>
        <v>6.3925619834710741</v>
      </c>
      <c r="H96" s="7">
        <f t="shared" si="20"/>
        <v>1.3424380165289256</v>
      </c>
      <c r="I96" s="7">
        <f t="shared" si="21"/>
        <v>0</v>
      </c>
      <c r="J96" s="128"/>
    </row>
    <row r="97" spans="1:10" x14ac:dyDescent="0.2">
      <c r="A97" s="141"/>
      <c r="B97" s="163">
        <v>130019</v>
      </c>
      <c r="C97" s="143" t="s">
        <v>83</v>
      </c>
      <c r="D97" s="158">
        <v>9.1</v>
      </c>
      <c r="E97" s="159">
        <v>0.21</v>
      </c>
      <c r="F97" s="160">
        <v>0.15</v>
      </c>
      <c r="G97" s="161">
        <f t="shared" si="17"/>
        <v>6.3925619834710741</v>
      </c>
      <c r="H97" s="161">
        <f t="shared" si="20"/>
        <v>1.3424380165289256</v>
      </c>
      <c r="I97" s="161">
        <f t="shared" si="21"/>
        <v>0</v>
      </c>
      <c r="J97" s="148" t="s">
        <v>230</v>
      </c>
    </row>
    <row r="98" spans="1:10" x14ac:dyDescent="0.2">
      <c r="A98" s="103"/>
      <c r="B98" s="87">
        <v>130020</v>
      </c>
      <c r="C98" s="63" t="s">
        <v>84</v>
      </c>
      <c r="D98" s="12">
        <v>9.1</v>
      </c>
      <c r="E98" s="14">
        <v>0.21</v>
      </c>
      <c r="F98" s="30">
        <v>0.15</v>
      </c>
      <c r="G98" s="7">
        <f t="shared" si="17"/>
        <v>6.3925619834710741</v>
      </c>
      <c r="H98" s="7">
        <f t="shared" si="20"/>
        <v>1.3424380165289256</v>
      </c>
      <c r="I98" s="7">
        <f t="shared" si="21"/>
        <v>0</v>
      </c>
      <c r="J98" s="128"/>
    </row>
    <row r="99" spans="1:10" x14ac:dyDescent="0.2">
      <c r="A99" s="103"/>
      <c r="B99" s="87">
        <v>130021</v>
      </c>
      <c r="C99" s="63" t="s">
        <v>85</v>
      </c>
      <c r="D99" s="12">
        <v>11.99</v>
      </c>
      <c r="E99" s="14">
        <v>0.21</v>
      </c>
      <c r="F99" s="30">
        <v>0.15</v>
      </c>
      <c r="G99" s="7">
        <f t="shared" si="17"/>
        <v>8.422727272727272</v>
      </c>
      <c r="H99" s="7">
        <f t="shared" si="20"/>
        <v>1.7687727272727269</v>
      </c>
      <c r="I99" s="7">
        <f t="shared" si="21"/>
        <v>0</v>
      </c>
      <c r="J99" s="128"/>
    </row>
    <row r="100" spans="1:10" x14ac:dyDescent="0.2">
      <c r="A100" s="103"/>
      <c r="B100" s="87">
        <v>130022</v>
      </c>
      <c r="C100" s="63" t="s">
        <v>86</v>
      </c>
      <c r="D100" s="12">
        <v>11.99</v>
      </c>
      <c r="E100" s="14">
        <v>0.21</v>
      </c>
      <c r="F100" s="30">
        <v>0.15</v>
      </c>
      <c r="G100" s="7">
        <f t="shared" si="17"/>
        <v>8.422727272727272</v>
      </c>
      <c r="H100" s="7">
        <f t="shared" si="20"/>
        <v>1.7687727272727269</v>
      </c>
      <c r="I100" s="7">
        <f t="shared" si="21"/>
        <v>0</v>
      </c>
      <c r="J100" s="128"/>
    </row>
    <row r="101" spans="1:10" x14ac:dyDescent="0.2">
      <c r="A101" s="103"/>
      <c r="B101" s="87">
        <v>130023</v>
      </c>
      <c r="C101" s="63" t="s">
        <v>87</v>
      </c>
      <c r="D101" s="12">
        <v>11.99</v>
      </c>
      <c r="E101" s="14">
        <v>0.21</v>
      </c>
      <c r="F101" s="30">
        <v>0.15</v>
      </c>
      <c r="G101" s="7">
        <f t="shared" si="17"/>
        <v>8.422727272727272</v>
      </c>
      <c r="H101" s="7">
        <f t="shared" si="20"/>
        <v>1.7687727272727269</v>
      </c>
      <c r="I101" s="7">
        <f t="shared" ref="I101:I112" si="22">A101*G101</f>
        <v>0</v>
      </c>
      <c r="J101" s="128"/>
    </row>
    <row r="102" spans="1:10" x14ac:dyDescent="0.2">
      <c r="A102" s="103"/>
      <c r="B102" s="87">
        <v>130024</v>
      </c>
      <c r="C102" s="63" t="s">
        <v>88</v>
      </c>
      <c r="D102" s="12">
        <v>11.99</v>
      </c>
      <c r="E102" s="14">
        <v>0.21</v>
      </c>
      <c r="F102" s="30">
        <v>0.15</v>
      </c>
      <c r="G102" s="7">
        <f t="shared" si="17"/>
        <v>8.422727272727272</v>
      </c>
      <c r="H102" s="7">
        <f t="shared" si="20"/>
        <v>1.7687727272727269</v>
      </c>
      <c r="I102" s="7">
        <f t="shared" si="22"/>
        <v>0</v>
      </c>
      <c r="J102" s="128"/>
    </row>
    <row r="103" spans="1:10" x14ac:dyDescent="0.2">
      <c r="A103" s="141"/>
      <c r="B103" s="163">
        <v>130025</v>
      </c>
      <c r="C103" s="143" t="s">
        <v>89</v>
      </c>
      <c r="D103" s="158">
        <v>9.1</v>
      </c>
      <c r="E103" s="159">
        <v>0.21</v>
      </c>
      <c r="F103" s="160">
        <v>0.15</v>
      </c>
      <c r="G103" s="161">
        <f t="shared" si="17"/>
        <v>6.3925619834710741</v>
      </c>
      <c r="H103" s="161">
        <f t="shared" si="20"/>
        <v>1.3424380165289256</v>
      </c>
      <c r="I103" s="161">
        <f t="shared" si="22"/>
        <v>0</v>
      </c>
      <c r="J103" s="148" t="s">
        <v>230</v>
      </c>
    </row>
    <row r="104" spans="1:10" x14ac:dyDescent="0.2">
      <c r="A104" s="141"/>
      <c r="B104" s="163">
        <v>130026</v>
      </c>
      <c r="C104" s="143" t="s">
        <v>90</v>
      </c>
      <c r="D104" s="158">
        <v>9.1</v>
      </c>
      <c r="E104" s="159">
        <v>0.21</v>
      </c>
      <c r="F104" s="160">
        <v>0.15</v>
      </c>
      <c r="G104" s="161">
        <f t="shared" si="17"/>
        <v>6.3925619834710741</v>
      </c>
      <c r="H104" s="161">
        <f t="shared" si="20"/>
        <v>1.3424380165289256</v>
      </c>
      <c r="I104" s="161">
        <f t="shared" si="22"/>
        <v>0</v>
      </c>
      <c r="J104" s="148" t="s">
        <v>230</v>
      </c>
    </row>
    <row r="105" spans="1:10" x14ac:dyDescent="0.2">
      <c r="A105" s="103"/>
      <c r="B105" s="87">
        <v>130027</v>
      </c>
      <c r="C105" s="63" t="s">
        <v>231</v>
      </c>
      <c r="D105" s="12">
        <v>9.1</v>
      </c>
      <c r="E105" s="14">
        <v>0.21</v>
      </c>
      <c r="F105" s="30">
        <v>0.15</v>
      </c>
      <c r="G105" s="7">
        <f t="shared" si="17"/>
        <v>6.3925619834710741</v>
      </c>
      <c r="H105" s="7">
        <f t="shared" si="20"/>
        <v>1.3424380165289256</v>
      </c>
      <c r="I105" s="7">
        <f t="shared" si="22"/>
        <v>0</v>
      </c>
      <c r="J105" s="128"/>
    </row>
    <row r="106" spans="1:10" x14ac:dyDescent="0.2">
      <c r="A106" s="141"/>
      <c r="B106" s="163">
        <v>130028</v>
      </c>
      <c r="C106" s="143" t="s">
        <v>91</v>
      </c>
      <c r="D106" s="158">
        <v>9.1</v>
      </c>
      <c r="E106" s="159">
        <v>0.21</v>
      </c>
      <c r="F106" s="160">
        <v>0.15</v>
      </c>
      <c r="G106" s="161">
        <f t="shared" si="17"/>
        <v>6.3925619834710741</v>
      </c>
      <c r="H106" s="161">
        <f t="shared" si="20"/>
        <v>1.3424380165289256</v>
      </c>
      <c r="I106" s="161">
        <f t="shared" si="22"/>
        <v>0</v>
      </c>
      <c r="J106" s="148" t="s">
        <v>230</v>
      </c>
    </row>
    <row r="107" spans="1:10" x14ac:dyDescent="0.2">
      <c r="A107" s="141"/>
      <c r="B107" s="163">
        <v>130029</v>
      </c>
      <c r="C107" s="143" t="s">
        <v>92</v>
      </c>
      <c r="D107" s="158">
        <v>9.1</v>
      </c>
      <c r="E107" s="159">
        <v>0.21</v>
      </c>
      <c r="F107" s="160">
        <v>0.15</v>
      </c>
      <c r="G107" s="161">
        <f t="shared" si="17"/>
        <v>6.3925619834710741</v>
      </c>
      <c r="H107" s="161">
        <f t="shared" si="20"/>
        <v>1.3424380165289256</v>
      </c>
      <c r="I107" s="161">
        <f t="shared" si="22"/>
        <v>0</v>
      </c>
      <c r="J107" s="148" t="s">
        <v>230</v>
      </c>
    </row>
    <row r="108" spans="1:10" x14ac:dyDescent="0.2">
      <c r="A108" s="103"/>
      <c r="B108" s="87">
        <v>130030</v>
      </c>
      <c r="C108" s="63" t="s">
        <v>93</v>
      </c>
      <c r="D108" s="12">
        <v>9.1</v>
      </c>
      <c r="E108" s="14">
        <v>0.21</v>
      </c>
      <c r="F108" s="30">
        <v>0.15</v>
      </c>
      <c r="G108" s="7">
        <f t="shared" si="17"/>
        <v>6.3925619834710741</v>
      </c>
      <c r="H108" s="7">
        <f t="shared" si="20"/>
        <v>1.3424380165289256</v>
      </c>
      <c r="I108" s="7">
        <f t="shared" si="22"/>
        <v>0</v>
      </c>
      <c r="J108" s="128"/>
    </row>
    <row r="109" spans="1:10" x14ac:dyDescent="0.2">
      <c r="A109" s="103"/>
      <c r="B109" s="87">
        <v>130031</v>
      </c>
      <c r="C109" s="63" t="s">
        <v>94</v>
      </c>
      <c r="D109" s="12">
        <v>9.1</v>
      </c>
      <c r="E109" s="14">
        <v>0.21</v>
      </c>
      <c r="F109" s="30">
        <v>0.15</v>
      </c>
      <c r="G109" s="7">
        <f t="shared" si="17"/>
        <v>6.3925619834710741</v>
      </c>
      <c r="H109" s="7">
        <f t="shared" si="20"/>
        <v>1.3424380165289256</v>
      </c>
      <c r="I109" s="7">
        <f t="shared" si="22"/>
        <v>0</v>
      </c>
      <c r="J109" s="128" t="s">
        <v>235</v>
      </c>
    </row>
    <row r="110" spans="1:10" x14ac:dyDescent="0.2">
      <c r="A110" s="103"/>
      <c r="B110" s="87">
        <v>130032</v>
      </c>
      <c r="C110" s="63" t="s">
        <v>95</v>
      </c>
      <c r="D110" s="12">
        <v>11.99</v>
      </c>
      <c r="E110" s="14">
        <v>0.21</v>
      </c>
      <c r="F110" s="30">
        <v>0.15</v>
      </c>
      <c r="G110" s="7">
        <f t="shared" si="17"/>
        <v>8.422727272727272</v>
      </c>
      <c r="H110" s="7">
        <f t="shared" si="20"/>
        <v>1.7687727272727269</v>
      </c>
      <c r="I110" s="7">
        <f t="shared" si="22"/>
        <v>0</v>
      </c>
      <c r="J110" s="128"/>
    </row>
    <row r="111" spans="1:10" x14ac:dyDescent="0.2">
      <c r="A111" s="141"/>
      <c r="B111" s="142">
        <v>130033</v>
      </c>
      <c r="C111" s="143" t="s">
        <v>96</v>
      </c>
      <c r="D111" s="144">
        <v>9.1</v>
      </c>
      <c r="E111" s="145">
        <v>0.21</v>
      </c>
      <c r="F111" s="146">
        <v>0.15</v>
      </c>
      <c r="G111" s="147">
        <f t="shared" si="17"/>
        <v>6.3925619834710741</v>
      </c>
      <c r="H111" s="147">
        <f t="shared" si="20"/>
        <v>1.3424380165289256</v>
      </c>
      <c r="I111" s="147">
        <f t="shared" si="22"/>
        <v>0</v>
      </c>
      <c r="J111" s="148" t="s">
        <v>171</v>
      </c>
    </row>
    <row r="112" spans="1:10" s="2" customFormat="1" x14ac:dyDescent="0.2">
      <c r="A112" s="141"/>
      <c r="B112" s="163">
        <v>100040</v>
      </c>
      <c r="C112" s="143" t="s">
        <v>170</v>
      </c>
      <c r="D112" s="158">
        <v>2.95</v>
      </c>
      <c r="E112" s="159">
        <v>0.21</v>
      </c>
      <c r="F112" s="160">
        <v>0.4</v>
      </c>
      <c r="G112" s="161">
        <f t="shared" si="17"/>
        <v>1.4628099173553719</v>
      </c>
      <c r="H112" s="161">
        <f t="shared" si="20"/>
        <v>0.3071900826446281</v>
      </c>
      <c r="I112" s="161">
        <f t="shared" si="22"/>
        <v>0</v>
      </c>
      <c r="J112" s="148" t="s">
        <v>252</v>
      </c>
    </row>
    <row r="113" spans="1:10" x14ac:dyDescent="0.2">
      <c r="A113" s="103"/>
      <c r="B113" s="79">
        <v>130048</v>
      </c>
      <c r="C113" s="63" t="s">
        <v>152</v>
      </c>
      <c r="D113" s="12">
        <v>1.5</v>
      </c>
      <c r="E113" s="14">
        <v>0.21</v>
      </c>
      <c r="F113" s="30">
        <v>0.4</v>
      </c>
      <c r="G113" s="7">
        <f t="shared" ref="G113" si="23">(D113*(1-F113)/(1+E113)*1)</f>
        <v>0.74380165289256195</v>
      </c>
      <c r="H113" s="7">
        <f t="shared" ref="H113" si="24">(D113*(1-F113)/(1+E113)*E113)</f>
        <v>0.15619834710743799</v>
      </c>
      <c r="I113" s="7">
        <f t="shared" ref="I113" si="25">A113*G113</f>
        <v>0</v>
      </c>
      <c r="J113" s="128" t="s">
        <v>222</v>
      </c>
    </row>
    <row r="114" spans="1:10" x14ac:dyDescent="0.2">
      <c r="A114" s="103"/>
      <c r="B114" s="89">
        <v>130109</v>
      </c>
      <c r="C114" s="85" t="s">
        <v>168</v>
      </c>
      <c r="D114" s="12">
        <v>1.5</v>
      </c>
      <c r="E114" s="14">
        <v>0.21</v>
      </c>
      <c r="F114" s="30">
        <v>0.4</v>
      </c>
      <c r="G114" s="7">
        <f t="shared" ref="G114:G116" si="26">(D114*(1-F114)/(1+E114)*1)</f>
        <v>0.74380165289256195</v>
      </c>
      <c r="H114" s="7">
        <f t="shared" ref="H114:H116" si="27">(D114*(1-F114)/(1+E114)*E114)</f>
        <v>0.15619834710743799</v>
      </c>
      <c r="I114" s="7">
        <f t="shared" si="19"/>
        <v>0</v>
      </c>
      <c r="J114" s="131"/>
    </row>
    <row r="115" spans="1:10" x14ac:dyDescent="0.2">
      <c r="A115" s="103"/>
      <c r="B115" s="89">
        <v>130043</v>
      </c>
      <c r="C115" s="85" t="s">
        <v>161</v>
      </c>
      <c r="D115" s="12">
        <v>1.5</v>
      </c>
      <c r="E115" s="14">
        <v>0.21</v>
      </c>
      <c r="F115" s="30">
        <v>0.4</v>
      </c>
      <c r="G115" s="7">
        <f t="shared" si="26"/>
        <v>0.74380165289256195</v>
      </c>
      <c r="H115" s="7">
        <f t="shared" si="27"/>
        <v>0.15619834710743799</v>
      </c>
      <c r="I115" s="7">
        <f t="shared" si="19"/>
        <v>0</v>
      </c>
      <c r="J115" s="131" t="s">
        <v>222</v>
      </c>
    </row>
    <row r="116" spans="1:10" x14ac:dyDescent="0.2">
      <c r="A116" s="103"/>
      <c r="B116" s="87">
        <v>130046</v>
      </c>
      <c r="C116" s="126" t="s">
        <v>159</v>
      </c>
      <c r="D116" s="12">
        <v>1.5</v>
      </c>
      <c r="E116" s="14">
        <v>0.21</v>
      </c>
      <c r="F116" s="30">
        <v>0.4</v>
      </c>
      <c r="G116" s="7">
        <f t="shared" si="26"/>
        <v>0.74380165289256195</v>
      </c>
      <c r="H116" s="7">
        <f t="shared" si="27"/>
        <v>0.15619834710743799</v>
      </c>
      <c r="I116" s="7">
        <f t="shared" si="19"/>
        <v>0</v>
      </c>
      <c r="J116" s="128"/>
    </row>
    <row r="117" spans="1:10" x14ac:dyDescent="0.2">
      <c r="A117" s="141"/>
      <c r="B117" s="163">
        <v>130054</v>
      </c>
      <c r="C117" s="143" t="s">
        <v>153</v>
      </c>
      <c r="D117" s="158">
        <v>1.5</v>
      </c>
      <c r="E117" s="159">
        <v>0.21</v>
      </c>
      <c r="F117" s="160">
        <v>0.4</v>
      </c>
      <c r="G117" s="161">
        <f t="shared" si="17"/>
        <v>0.74380165289256195</v>
      </c>
      <c r="H117" s="161">
        <f t="shared" si="20"/>
        <v>0.15619834710743799</v>
      </c>
      <c r="I117" s="161">
        <f t="shared" si="19"/>
        <v>0</v>
      </c>
      <c r="J117" s="148" t="s">
        <v>228</v>
      </c>
    </row>
    <row r="118" spans="1:10" x14ac:dyDescent="0.2">
      <c r="A118" s="103"/>
      <c r="B118" s="9">
        <v>130037</v>
      </c>
      <c r="C118" s="63" t="s">
        <v>160</v>
      </c>
      <c r="D118" s="12">
        <v>1.5</v>
      </c>
      <c r="E118" s="14">
        <v>0.21</v>
      </c>
      <c r="F118" s="30">
        <v>0.4</v>
      </c>
      <c r="G118" s="7">
        <f t="shared" si="17"/>
        <v>0.74380165289256195</v>
      </c>
      <c r="H118" s="7">
        <f t="shared" si="20"/>
        <v>0.15619834710743799</v>
      </c>
      <c r="I118" s="7">
        <f t="shared" si="19"/>
        <v>0</v>
      </c>
      <c r="J118" s="137" t="s">
        <v>222</v>
      </c>
    </row>
    <row r="119" spans="1:10" x14ac:dyDescent="0.2">
      <c r="A119" s="103"/>
      <c r="B119" s="9">
        <v>130099</v>
      </c>
      <c r="C119" s="63" t="s">
        <v>150</v>
      </c>
      <c r="D119" s="12">
        <v>1.5</v>
      </c>
      <c r="E119" s="14">
        <v>0.21</v>
      </c>
      <c r="F119" s="30">
        <v>0.4</v>
      </c>
      <c r="G119" s="7">
        <f t="shared" si="17"/>
        <v>0.74380165289256195</v>
      </c>
      <c r="H119" s="7">
        <f t="shared" si="20"/>
        <v>0.15619834710743799</v>
      </c>
      <c r="I119" s="7">
        <f t="shared" si="19"/>
        <v>0</v>
      </c>
      <c r="J119" s="137" t="s">
        <v>222</v>
      </c>
    </row>
    <row r="120" spans="1:10" x14ac:dyDescent="0.2">
      <c r="A120" s="141"/>
      <c r="B120" s="156">
        <v>130041</v>
      </c>
      <c r="C120" s="157" t="s">
        <v>162</v>
      </c>
      <c r="D120" s="158">
        <v>1.5</v>
      </c>
      <c r="E120" s="159">
        <v>0.21</v>
      </c>
      <c r="F120" s="160">
        <v>0.4</v>
      </c>
      <c r="G120" s="161">
        <f t="shared" si="17"/>
        <v>0.74380165289256195</v>
      </c>
      <c r="H120" s="161">
        <f t="shared" si="20"/>
        <v>0.15619834710743799</v>
      </c>
      <c r="I120" s="161">
        <f t="shared" si="19"/>
        <v>0</v>
      </c>
      <c r="J120" s="162" t="s">
        <v>228</v>
      </c>
    </row>
    <row r="121" spans="1:10" s="95" customFormat="1" x14ac:dyDescent="0.2">
      <c r="A121" s="96">
        <f>SUM(A91:A120)</f>
        <v>0</v>
      </c>
      <c r="B121" s="96"/>
      <c r="C121" s="96" t="s">
        <v>48</v>
      </c>
      <c r="D121" s="96"/>
      <c r="E121" s="96"/>
      <c r="F121" s="96"/>
      <c r="G121" s="96"/>
      <c r="H121" s="96"/>
      <c r="I121" s="98">
        <f>SUM(I91:I120)</f>
        <v>0</v>
      </c>
      <c r="J121" s="96"/>
    </row>
    <row r="123" spans="1:10" s="95" customFormat="1" ht="18" x14ac:dyDescent="0.25">
      <c r="A123" s="190" t="s">
        <v>53</v>
      </c>
      <c r="B123" s="191"/>
      <c r="C123" s="191"/>
      <c r="D123" s="191"/>
      <c r="E123" s="191"/>
      <c r="F123" s="191"/>
      <c r="G123" s="191"/>
      <c r="H123" s="191"/>
      <c r="I123" s="191"/>
      <c r="J123" s="192"/>
    </row>
    <row r="124" spans="1:10" x14ac:dyDescent="0.2">
      <c r="A124" s="103"/>
      <c r="B124" s="87">
        <v>140007</v>
      </c>
      <c r="C124" s="80" t="s">
        <v>74</v>
      </c>
      <c r="D124" s="35">
        <v>10</v>
      </c>
      <c r="E124" s="37">
        <v>0.09</v>
      </c>
      <c r="F124" s="38">
        <v>0.15</v>
      </c>
      <c r="G124" s="7">
        <f t="shared" ref="G124" si="28">(D124*(1-F124)/(1+E124)*1)</f>
        <v>7.7981651376146779</v>
      </c>
      <c r="H124" s="7">
        <f t="shared" ref="H124" si="29">(D124*(1-F124)/(1+E124)*E124)</f>
        <v>0.701834862385321</v>
      </c>
      <c r="I124" s="7">
        <f>A124*G124</f>
        <v>0</v>
      </c>
      <c r="J124" s="129"/>
    </row>
    <row r="125" spans="1:10" s="95" customFormat="1" x14ac:dyDescent="0.2">
      <c r="A125" s="96">
        <f>SUM(A124:A124)</f>
        <v>0</v>
      </c>
      <c r="B125" s="96"/>
      <c r="C125" s="96" t="s">
        <v>48</v>
      </c>
      <c r="D125" s="97"/>
      <c r="E125" s="96"/>
      <c r="F125" s="96"/>
      <c r="G125" s="96"/>
      <c r="H125" s="96"/>
      <c r="I125" s="98">
        <f>SUM(I124:I124)</f>
        <v>0</v>
      </c>
      <c r="J125" s="96"/>
    </row>
    <row r="127" spans="1:10" s="95" customFormat="1" ht="18" x14ac:dyDescent="0.25">
      <c r="A127" s="190" t="s">
        <v>33</v>
      </c>
      <c r="B127" s="191"/>
      <c r="C127" s="191"/>
      <c r="D127" s="191"/>
      <c r="E127" s="191"/>
      <c r="F127" s="191"/>
      <c r="G127" s="191"/>
      <c r="H127" s="191"/>
      <c r="I127" s="191"/>
      <c r="J127" s="192"/>
    </row>
    <row r="128" spans="1:10" x14ac:dyDescent="0.2">
      <c r="A128" s="103"/>
      <c r="B128" s="87">
        <v>180010</v>
      </c>
      <c r="C128" s="62" t="s">
        <v>111</v>
      </c>
      <c r="D128" s="35">
        <v>23.15</v>
      </c>
      <c r="E128" s="37">
        <v>0.21</v>
      </c>
      <c r="F128" s="38">
        <v>0.15</v>
      </c>
      <c r="G128" s="7">
        <f>(D128*(1-F128)/(1+E128)*1)</f>
        <v>16.262396694214875</v>
      </c>
      <c r="H128" s="7">
        <f>(D128*(1-F128)/(1+E128)*E128)</f>
        <v>3.4151033057851237</v>
      </c>
      <c r="I128" s="7">
        <f>A128*G128</f>
        <v>0</v>
      </c>
      <c r="J128" s="129"/>
    </row>
    <row r="129" spans="1:10" x14ac:dyDescent="0.2">
      <c r="A129" s="103"/>
      <c r="B129" s="87">
        <v>180011</v>
      </c>
      <c r="C129" s="62" t="s">
        <v>110</v>
      </c>
      <c r="D129" s="35">
        <v>15.2</v>
      </c>
      <c r="E129" s="37">
        <v>0.21</v>
      </c>
      <c r="F129" s="38">
        <v>0.15</v>
      </c>
      <c r="G129" s="7">
        <v>10.68</v>
      </c>
      <c r="H129" s="7">
        <f>(D129*(1-F129)/(1+E129)*E129)</f>
        <v>2.2423140495867768</v>
      </c>
      <c r="I129" s="7">
        <f>A129*G129</f>
        <v>0</v>
      </c>
      <c r="J129" s="129"/>
    </row>
    <row r="130" spans="1:10" x14ac:dyDescent="0.2">
      <c r="A130" s="103"/>
      <c r="B130" s="9">
        <v>180013</v>
      </c>
      <c r="C130" s="33" t="s">
        <v>15</v>
      </c>
      <c r="D130" s="35">
        <v>21.95</v>
      </c>
      <c r="E130" s="37">
        <v>0.21</v>
      </c>
      <c r="F130" s="38">
        <v>0.15</v>
      </c>
      <c r="G130" s="7">
        <f t="shared" ref="G130:G158" si="30">(D130*(1-F130)/(1+E130)*1)</f>
        <v>15.419421487603305</v>
      </c>
      <c r="H130" s="7">
        <f t="shared" ref="H130:H158" si="31">(D130*(1-F130)/(1+E130)*E130)</f>
        <v>3.2380785123966938</v>
      </c>
      <c r="I130" s="7">
        <f t="shared" ref="I130:I158" si="32">A130*G130</f>
        <v>0</v>
      </c>
      <c r="J130" s="129"/>
    </row>
    <row r="131" spans="1:10" x14ac:dyDescent="0.2">
      <c r="A131" s="103"/>
      <c r="B131" s="9">
        <v>180008</v>
      </c>
      <c r="C131" s="81" t="s">
        <v>16</v>
      </c>
      <c r="D131" s="35">
        <v>17.25</v>
      </c>
      <c r="E131" s="37">
        <v>0.21</v>
      </c>
      <c r="F131" s="14">
        <v>0.15</v>
      </c>
      <c r="G131" s="7">
        <f t="shared" si="30"/>
        <v>12.117768595041323</v>
      </c>
      <c r="H131" s="7">
        <f t="shared" si="31"/>
        <v>2.5447314049586778</v>
      </c>
      <c r="I131" s="7">
        <f t="shared" si="32"/>
        <v>0</v>
      </c>
      <c r="J131" s="129"/>
    </row>
    <row r="132" spans="1:10" x14ac:dyDescent="0.2">
      <c r="A132" s="103"/>
      <c r="B132" s="31">
        <v>180007</v>
      </c>
      <c r="C132" s="34" t="s">
        <v>17</v>
      </c>
      <c r="D132" s="36">
        <v>22.35</v>
      </c>
      <c r="E132" s="37">
        <v>0.21</v>
      </c>
      <c r="F132" s="38">
        <v>0.15</v>
      </c>
      <c r="G132" s="7">
        <f t="shared" si="30"/>
        <v>15.700413223140497</v>
      </c>
      <c r="H132" s="7">
        <f t="shared" si="31"/>
        <v>3.2970867768595045</v>
      </c>
      <c r="I132" s="7">
        <f t="shared" ref="I132:I143" si="33">A132*G132</f>
        <v>0</v>
      </c>
      <c r="J132" s="138"/>
    </row>
    <row r="133" spans="1:10" x14ac:dyDescent="0.2">
      <c r="A133" s="103"/>
      <c r="B133" s="31">
        <v>180121</v>
      </c>
      <c r="C133" s="83" t="s">
        <v>182</v>
      </c>
      <c r="D133" s="36">
        <v>6.5</v>
      </c>
      <c r="E133" s="37">
        <v>0.21</v>
      </c>
      <c r="F133" s="38">
        <v>0.15</v>
      </c>
      <c r="G133" s="7">
        <f t="shared" si="30"/>
        <v>4.5661157024793386</v>
      </c>
      <c r="H133" s="7">
        <f t="shared" si="31"/>
        <v>0.95888429752066107</v>
      </c>
      <c r="I133" s="7">
        <f t="shared" si="33"/>
        <v>0</v>
      </c>
      <c r="J133" s="138"/>
    </row>
    <row r="134" spans="1:10" x14ac:dyDescent="0.2">
      <c r="A134" s="103"/>
      <c r="B134" s="31">
        <v>180136</v>
      </c>
      <c r="C134" s="83" t="s">
        <v>213</v>
      </c>
      <c r="D134" s="36">
        <v>6.5</v>
      </c>
      <c r="E134" s="37">
        <v>0.21</v>
      </c>
      <c r="F134" s="38">
        <v>0.15</v>
      </c>
      <c r="G134" s="7">
        <f t="shared" si="30"/>
        <v>4.5661157024793386</v>
      </c>
      <c r="H134" s="7">
        <f t="shared" si="31"/>
        <v>0.95888429752066107</v>
      </c>
      <c r="I134" s="7">
        <f t="shared" si="33"/>
        <v>0</v>
      </c>
      <c r="J134" s="138"/>
    </row>
    <row r="135" spans="1:10" x14ac:dyDescent="0.2">
      <c r="A135" s="103"/>
      <c r="B135" s="9">
        <v>180135</v>
      </c>
      <c r="C135" s="62" t="s">
        <v>216</v>
      </c>
      <c r="D135" s="35">
        <v>5.258</v>
      </c>
      <c r="E135" s="37">
        <v>0.21</v>
      </c>
      <c r="F135" s="38">
        <v>0.15</v>
      </c>
      <c r="G135" s="7">
        <f t="shared" si="30"/>
        <v>3.6936363636363634</v>
      </c>
      <c r="H135" s="7">
        <f t="shared" si="31"/>
        <v>0.77566363636363633</v>
      </c>
      <c r="I135" s="7">
        <f t="shared" si="33"/>
        <v>0</v>
      </c>
      <c r="J135" s="138"/>
    </row>
    <row r="136" spans="1:10" x14ac:dyDescent="0.2">
      <c r="A136" s="103"/>
      <c r="B136" s="9">
        <v>180029</v>
      </c>
      <c r="C136" s="62" t="s">
        <v>217</v>
      </c>
      <c r="D136" s="35">
        <v>8.65</v>
      </c>
      <c r="E136" s="37">
        <v>0.21</v>
      </c>
      <c r="F136" s="38">
        <v>0.15</v>
      </c>
      <c r="G136" s="7">
        <f t="shared" si="30"/>
        <v>6.0764462809917354</v>
      </c>
      <c r="H136" s="7">
        <f t="shared" si="31"/>
        <v>1.2760537190082644</v>
      </c>
      <c r="I136" s="7">
        <f t="shared" si="33"/>
        <v>0</v>
      </c>
      <c r="J136" s="129"/>
    </row>
    <row r="137" spans="1:10" x14ac:dyDescent="0.2">
      <c r="A137" s="103"/>
      <c r="B137" s="9">
        <v>180134</v>
      </c>
      <c r="C137" s="62" t="s">
        <v>218</v>
      </c>
      <c r="D137" s="35">
        <v>5.25</v>
      </c>
      <c r="E137" s="37">
        <v>0.21</v>
      </c>
      <c r="F137" s="38">
        <v>0.15</v>
      </c>
      <c r="G137" s="7">
        <f t="shared" si="30"/>
        <v>3.6880165289256195</v>
      </c>
      <c r="H137" s="7">
        <f t="shared" si="31"/>
        <v>0.77448347107438009</v>
      </c>
      <c r="I137" s="7">
        <f t="shared" si="33"/>
        <v>0</v>
      </c>
      <c r="J137" s="129"/>
    </row>
    <row r="138" spans="1:10" x14ac:dyDescent="0.2">
      <c r="A138" s="103"/>
      <c r="B138" s="9">
        <v>180127</v>
      </c>
      <c r="C138" s="62" t="s">
        <v>181</v>
      </c>
      <c r="D138" s="35">
        <v>3.5</v>
      </c>
      <c r="E138" s="37">
        <v>0.21</v>
      </c>
      <c r="F138" s="38">
        <v>0.15</v>
      </c>
      <c r="G138" s="7">
        <f t="shared" si="30"/>
        <v>2.4586776859504136</v>
      </c>
      <c r="H138" s="7">
        <f t="shared" si="31"/>
        <v>0.51632231404958684</v>
      </c>
      <c r="I138" s="7">
        <f t="shared" si="33"/>
        <v>0</v>
      </c>
      <c r="J138" s="129"/>
    </row>
    <row r="139" spans="1:10" x14ac:dyDescent="0.2">
      <c r="A139" s="103"/>
      <c r="B139" s="9">
        <v>180066</v>
      </c>
      <c r="C139" s="62" t="s">
        <v>129</v>
      </c>
      <c r="D139" s="35">
        <v>2.95</v>
      </c>
      <c r="E139" s="37">
        <v>0.21</v>
      </c>
      <c r="F139" s="38">
        <v>0.15</v>
      </c>
      <c r="G139" s="7">
        <f t="shared" si="30"/>
        <v>2.0723140495867773</v>
      </c>
      <c r="H139" s="7">
        <f t="shared" si="31"/>
        <v>0.43518595041322322</v>
      </c>
      <c r="I139" s="7">
        <f t="shared" si="33"/>
        <v>0</v>
      </c>
      <c r="J139" s="129"/>
    </row>
    <row r="140" spans="1:10" x14ac:dyDescent="0.2">
      <c r="A140" s="103"/>
      <c r="B140" s="9">
        <v>180065</v>
      </c>
      <c r="C140" s="62" t="s">
        <v>128</v>
      </c>
      <c r="D140" s="35">
        <v>2.95</v>
      </c>
      <c r="E140" s="37">
        <v>0.21</v>
      </c>
      <c r="F140" s="38">
        <v>0.15</v>
      </c>
      <c r="G140" s="7">
        <f t="shared" si="30"/>
        <v>2.0723140495867773</v>
      </c>
      <c r="H140" s="7">
        <f t="shared" si="31"/>
        <v>0.43518595041322322</v>
      </c>
      <c r="I140" s="7">
        <f t="shared" si="33"/>
        <v>0</v>
      </c>
      <c r="J140" s="129"/>
    </row>
    <row r="141" spans="1:10" x14ac:dyDescent="0.2">
      <c r="A141" s="103"/>
      <c r="B141" s="9">
        <v>180004</v>
      </c>
      <c r="C141" s="33" t="s">
        <v>55</v>
      </c>
      <c r="D141" s="35">
        <v>181.25</v>
      </c>
      <c r="E141" s="37">
        <v>0.21</v>
      </c>
      <c r="F141" s="14">
        <v>0.15</v>
      </c>
      <c r="G141" s="7">
        <f t="shared" si="30"/>
        <v>127.32438016528926</v>
      </c>
      <c r="H141" s="7">
        <f t="shared" si="31"/>
        <v>26.738119834710744</v>
      </c>
      <c r="I141" s="7">
        <f t="shared" si="33"/>
        <v>0</v>
      </c>
      <c r="J141" s="129"/>
    </row>
    <row r="142" spans="1:10" x14ac:dyDescent="0.2">
      <c r="A142" s="103"/>
      <c r="B142" s="9">
        <v>180001</v>
      </c>
      <c r="C142" s="33" t="s">
        <v>22</v>
      </c>
      <c r="D142" s="35">
        <v>26.5</v>
      </c>
      <c r="E142" s="37">
        <v>0.21</v>
      </c>
      <c r="F142" s="14">
        <v>0.15</v>
      </c>
      <c r="G142" s="7">
        <f t="shared" si="30"/>
        <v>18.615702479338843</v>
      </c>
      <c r="H142" s="7">
        <f t="shared" si="31"/>
        <v>3.9092975206611569</v>
      </c>
      <c r="I142" s="7">
        <f t="shared" si="33"/>
        <v>0</v>
      </c>
      <c r="J142" s="129"/>
    </row>
    <row r="143" spans="1:10" x14ac:dyDescent="0.2">
      <c r="A143" s="103"/>
      <c r="B143" s="87">
        <v>180002</v>
      </c>
      <c r="C143" s="33" t="s">
        <v>23</v>
      </c>
      <c r="D143" s="35">
        <v>15.95</v>
      </c>
      <c r="E143" s="37">
        <v>0.21</v>
      </c>
      <c r="F143" s="14">
        <v>0.15</v>
      </c>
      <c r="G143" s="7">
        <f t="shared" si="30"/>
        <v>11.204545454545455</v>
      </c>
      <c r="H143" s="7">
        <f t="shared" si="31"/>
        <v>2.3529545454545455</v>
      </c>
      <c r="I143" s="7">
        <f t="shared" si="33"/>
        <v>0</v>
      </c>
      <c r="J143" s="129"/>
    </row>
    <row r="144" spans="1:10" x14ac:dyDescent="0.2">
      <c r="A144" s="103"/>
      <c r="B144" s="9">
        <v>180006</v>
      </c>
      <c r="C144" s="33" t="s">
        <v>18</v>
      </c>
      <c r="D144" s="35">
        <v>26.5</v>
      </c>
      <c r="E144" s="37">
        <v>0.21</v>
      </c>
      <c r="F144" s="14">
        <v>0.15</v>
      </c>
      <c r="G144" s="7">
        <f t="shared" si="30"/>
        <v>18.615702479338843</v>
      </c>
      <c r="H144" s="7">
        <f t="shared" si="31"/>
        <v>3.9092975206611569</v>
      </c>
      <c r="I144" s="7">
        <f t="shared" si="32"/>
        <v>0</v>
      </c>
      <c r="J144" s="129"/>
    </row>
    <row r="145" spans="1:10" x14ac:dyDescent="0.2">
      <c r="A145" s="103"/>
      <c r="B145" s="9">
        <v>170085</v>
      </c>
      <c r="C145" s="62" t="s">
        <v>125</v>
      </c>
      <c r="D145" s="35">
        <v>4.95</v>
      </c>
      <c r="E145" s="37">
        <v>0.21</v>
      </c>
      <c r="F145" s="39">
        <v>0.15</v>
      </c>
      <c r="G145" s="7">
        <f t="shared" si="30"/>
        <v>3.477272727272728</v>
      </c>
      <c r="H145" s="7">
        <f t="shared" si="31"/>
        <v>0.73022727272727284</v>
      </c>
      <c r="I145" s="7">
        <f t="shared" si="32"/>
        <v>0</v>
      </c>
      <c r="J145" s="139"/>
    </row>
    <row r="146" spans="1:10" x14ac:dyDescent="0.2">
      <c r="A146" s="103"/>
      <c r="B146" s="9">
        <v>180107</v>
      </c>
      <c r="C146" s="62" t="s">
        <v>184</v>
      </c>
      <c r="D146" s="35">
        <v>5.25</v>
      </c>
      <c r="E146" s="37">
        <v>0.21</v>
      </c>
      <c r="F146" s="39">
        <v>0.15</v>
      </c>
      <c r="G146" s="7">
        <f t="shared" si="30"/>
        <v>3.6880165289256195</v>
      </c>
      <c r="H146" s="7">
        <f t="shared" si="31"/>
        <v>0.77448347107438009</v>
      </c>
      <c r="I146" s="7">
        <f t="shared" si="32"/>
        <v>0</v>
      </c>
      <c r="J146" s="139"/>
    </row>
    <row r="147" spans="1:10" x14ac:dyDescent="0.2">
      <c r="A147" s="103"/>
      <c r="B147" s="9">
        <v>180100</v>
      </c>
      <c r="C147" s="62" t="s">
        <v>183</v>
      </c>
      <c r="D147" s="35">
        <v>3</v>
      </c>
      <c r="E147" s="37">
        <v>0.09</v>
      </c>
      <c r="F147" s="39">
        <v>0.15</v>
      </c>
      <c r="G147" s="7">
        <f t="shared" si="30"/>
        <v>2.3394495412844032</v>
      </c>
      <c r="H147" s="7">
        <f t="shared" si="31"/>
        <v>0.21055045871559627</v>
      </c>
      <c r="I147" s="7">
        <f t="shared" si="32"/>
        <v>0</v>
      </c>
      <c r="J147" s="139"/>
    </row>
    <row r="148" spans="1:10" x14ac:dyDescent="0.2">
      <c r="A148" s="103"/>
      <c r="B148" s="9">
        <v>180118</v>
      </c>
      <c r="C148" s="62" t="s">
        <v>187</v>
      </c>
      <c r="D148" s="35">
        <v>3.95</v>
      </c>
      <c r="E148" s="37">
        <v>0.21</v>
      </c>
      <c r="F148" s="39">
        <v>0.15</v>
      </c>
      <c r="G148" s="7">
        <f t="shared" si="30"/>
        <v>2.7747933884297522</v>
      </c>
      <c r="H148" s="7">
        <f t="shared" si="31"/>
        <v>0.58270661157024795</v>
      </c>
      <c r="I148" s="7">
        <f t="shared" si="32"/>
        <v>0</v>
      </c>
      <c r="J148" s="139"/>
    </row>
    <row r="149" spans="1:10" x14ac:dyDescent="0.2">
      <c r="A149" s="103"/>
      <c r="B149" s="9">
        <v>180117</v>
      </c>
      <c r="C149" s="62" t="s">
        <v>188</v>
      </c>
      <c r="D149" s="35">
        <v>3.95</v>
      </c>
      <c r="E149" s="37">
        <v>0.21</v>
      </c>
      <c r="F149" s="39">
        <v>0.15</v>
      </c>
      <c r="G149" s="7">
        <f t="shared" si="30"/>
        <v>2.7747933884297522</v>
      </c>
      <c r="H149" s="7">
        <f t="shared" si="31"/>
        <v>0.58270661157024795</v>
      </c>
      <c r="I149" s="7">
        <f t="shared" si="32"/>
        <v>0</v>
      </c>
      <c r="J149" s="139"/>
    </row>
    <row r="150" spans="1:10" x14ac:dyDescent="0.2">
      <c r="A150" s="103"/>
      <c r="B150" s="9">
        <v>180126</v>
      </c>
      <c r="C150" s="62" t="s">
        <v>185</v>
      </c>
      <c r="D150" s="35">
        <v>3.5</v>
      </c>
      <c r="E150" s="37">
        <v>0.21</v>
      </c>
      <c r="F150" s="39">
        <v>0.15</v>
      </c>
      <c r="G150" s="7">
        <f t="shared" si="30"/>
        <v>2.4586776859504136</v>
      </c>
      <c r="H150" s="7">
        <f t="shared" si="31"/>
        <v>0.51632231404958684</v>
      </c>
      <c r="I150" s="7">
        <f t="shared" si="32"/>
        <v>0</v>
      </c>
      <c r="J150" s="139"/>
    </row>
    <row r="151" spans="1:10" x14ac:dyDescent="0.2">
      <c r="A151" s="103"/>
      <c r="B151" s="9">
        <v>180119</v>
      </c>
      <c r="C151" s="62" t="s">
        <v>189</v>
      </c>
      <c r="D151" s="35">
        <v>3.5</v>
      </c>
      <c r="E151" s="37">
        <v>0.21</v>
      </c>
      <c r="F151" s="39">
        <v>0.15</v>
      </c>
      <c r="G151" s="7">
        <f t="shared" si="30"/>
        <v>2.4586776859504136</v>
      </c>
      <c r="H151" s="7">
        <f t="shared" si="31"/>
        <v>0.51632231404958684</v>
      </c>
      <c r="I151" s="7">
        <f t="shared" si="32"/>
        <v>0</v>
      </c>
      <c r="J151" s="139"/>
    </row>
    <row r="152" spans="1:10" x14ac:dyDescent="0.2">
      <c r="A152" s="103"/>
      <c r="B152" s="9">
        <v>180032</v>
      </c>
      <c r="C152" s="62" t="s">
        <v>154</v>
      </c>
      <c r="D152" s="35">
        <v>3.5</v>
      </c>
      <c r="E152" s="37">
        <v>0.21</v>
      </c>
      <c r="F152" s="39">
        <v>0.15</v>
      </c>
      <c r="G152" s="7">
        <f t="shared" si="30"/>
        <v>2.4586776859504136</v>
      </c>
      <c r="H152" s="7">
        <f t="shared" si="31"/>
        <v>0.51632231404958684</v>
      </c>
      <c r="I152" s="7">
        <f t="shared" si="32"/>
        <v>0</v>
      </c>
      <c r="J152" s="139"/>
    </row>
    <row r="153" spans="1:10" x14ac:dyDescent="0.2">
      <c r="A153" s="103"/>
      <c r="B153" s="9">
        <v>180068</v>
      </c>
      <c r="C153" s="62" t="s">
        <v>186</v>
      </c>
      <c r="D153" s="35">
        <v>3.5</v>
      </c>
      <c r="E153" s="37">
        <v>0.21</v>
      </c>
      <c r="F153" s="39">
        <v>0.15</v>
      </c>
      <c r="G153" s="7">
        <f t="shared" si="30"/>
        <v>2.4586776859504136</v>
      </c>
      <c r="H153" s="7">
        <f t="shared" si="31"/>
        <v>0.51632231404958684</v>
      </c>
      <c r="I153" s="7">
        <f t="shared" si="32"/>
        <v>0</v>
      </c>
      <c r="J153" s="139"/>
    </row>
    <row r="154" spans="1:10" x14ac:dyDescent="0.2">
      <c r="A154" s="103"/>
      <c r="B154" s="9">
        <v>180050</v>
      </c>
      <c r="C154" s="62" t="s">
        <v>138</v>
      </c>
      <c r="D154" s="35">
        <v>5.25</v>
      </c>
      <c r="E154" s="37">
        <v>0.09</v>
      </c>
      <c r="F154" s="39">
        <v>0.15</v>
      </c>
      <c r="G154" s="7">
        <f t="shared" si="30"/>
        <v>4.0940366972477058</v>
      </c>
      <c r="H154" s="7">
        <f t="shared" si="31"/>
        <v>0.3684633027522935</v>
      </c>
      <c r="I154" s="7">
        <f t="shared" si="32"/>
        <v>0</v>
      </c>
      <c r="J154" s="139"/>
    </row>
    <row r="155" spans="1:10" x14ac:dyDescent="0.2">
      <c r="A155" s="103"/>
      <c r="B155" s="9">
        <v>180039</v>
      </c>
      <c r="C155" s="62" t="s">
        <v>102</v>
      </c>
      <c r="D155" s="35">
        <v>5.25</v>
      </c>
      <c r="E155" s="37">
        <v>0.09</v>
      </c>
      <c r="F155" s="39">
        <v>0.15</v>
      </c>
      <c r="G155" s="7">
        <f t="shared" si="30"/>
        <v>4.0940366972477058</v>
      </c>
      <c r="H155" s="7">
        <f t="shared" si="31"/>
        <v>0.3684633027522935</v>
      </c>
      <c r="I155" s="7">
        <f t="shared" si="32"/>
        <v>0</v>
      </c>
      <c r="J155" s="139"/>
    </row>
    <row r="156" spans="1:10" x14ac:dyDescent="0.2">
      <c r="A156" s="103"/>
      <c r="B156" s="9">
        <v>180137</v>
      </c>
      <c r="C156" s="62" t="s">
        <v>219</v>
      </c>
      <c r="D156" s="35">
        <v>5.5</v>
      </c>
      <c r="E156" s="37">
        <v>0.09</v>
      </c>
      <c r="F156" s="39">
        <v>0.15</v>
      </c>
      <c r="G156" s="7">
        <f t="shared" ref="G156" si="34">(D156*(1-F156)/(1+E156)*1)</f>
        <v>4.2889908256880727</v>
      </c>
      <c r="H156" s="7">
        <f t="shared" ref="H156" si="35">(D156*(1-F156)/(1+E156)*E156)</f>
        <v>0.38600917431192655</v>
      </c>
      <c r="I156" s="7">
        <f t="shared" ref="I156" si="36">A156*G156</f>
        <v>0</v>
      </c>
      <c r="J156" s="139"/>
    </row>
    <row r="157" spans="1:10" x14ac:dyDescent="0.2">
      <c r="A157" s="103"/>
      <c r="B157" s="9">
        <v>180138</v>
      </c>
      <c r="C157" s="62" t="s">
        <v>220</v>
      </c>
      <c r="D157" s="35">
        <v>5.0999999999999996</v>
      </c>
      <c r="E157" s="37">
        <v>0.21</v>
      </c>
      <c r="F157" s="39">
        <v>0.15</v>
      </c>
      <c r="G157" s="7">
        <f t="shared" si="30"/>
        <v>3.5826446280991737</v>
      </c>
      <c r="H157" s="7">
        <f t="shared" si="31"/>
        <v>0.75235537190082646</v>
      </c>
      <c r="I157" s="7">
        <f t="shared" si="32"/>
        <v>0</v>
      </c>
      <c r="J157" s="166" t="s">
        <v>203</v>
      </c>
    </row>
    <row r="158" spans="1:10" x14ac:dyDescent="0.2">
      <c r="A158" s="103"/>
      <c r="B158" s="9">
        <v>180009</v>
      </c>
      <c r="C158" s="33" t="s">
        <v>19</v>
      </c>
      <c r="D158" s="35">
        <v>21.95</v>
      </c>
      <c r="E158" s="37">
        <v>0.21</v>
      </c>
      <c r="F158" s="39">
        <v>0.15</v>
      </c>
      <c r="G158" s="7">
        <f t="shared" si="30"/>
        <v>15.419421487603305</v>
      </c>
      <c r="H158" s="7">
        <f t="shared" si="31"/>
        <v>3.2380785123966938</v>
      </c>
      <c r="I158" s="7">
        <f t="shared" si="32"/>
        <v>0</v>
      </c>
      <c r="J158" s="129"/>
    </row>
    <row r="159" spans="1:10" s="95" customFormat="1" x14ac:dyDescent="0.2">
      <c r="A159" s="96">
        <f>SUM(A128:A158)</f>
        <v>0</v>
      </c>
      <c r="B159" s="96"/>
      <c r="C159" s="96" t="s">
        <v>48</v>
      </c>
      <c r="D159" s="97"/>
      <c r="E159" s="96"/>
      <c r="F159" s="96"/>
      <c r="G159" s="96"/>
      <c r="H159" s="96"/>
      <c r="I159" s="98">
        <f>SUM(I128:I158)</f>
        <v>0</v>
      </c>
      <c r="J159" s="96"/>
    </row>
    <row r="160" spans="1:10" s="2" customFormat="1" x14ac:dyDescent="0.2">
      <c r="A160" s="105"/>
      <c r="B160" s="75"/>
      <c r="C160" s="75"/>
      <c r="D160" s="76"/>
      <c r="E160" s="75"/>
      <c r="F160" s="75"/>
      <c r="G160" s="75"/>
      <c r="H160" s="75"/>
      <c r="I160" s="77"/>
      <c r="J160" s="75"/>
    </row>
    <row r="161" spans="1:10" s="95" customFormat="1" ht="18" x14ac:dyDescent="0.25">
      <c r="A161" s="190" t="s">
        <v>107</v>
      </c>
      <c r="B161" s="191"/>
      <c r="C161" s="191"/>
      <c r="D161" s="191"/>
      <c r="E161" s="191"/>
      <c r="F161" s="191"/>
      <c r="G161" s="191"/>
      <c r="H161" s="191"/>
      <c r="I161" s="191"/>
      <c r="J161" s="192"/>
    </row>
    <row r="162" spans="1:10" s="2" customFormat="1" x14ac:dyDescent="0.2">
      <c r="A162" s="103"/>
      <c r="B162" s="88">
        <v>280022</v>
      </c>
      <c r="C162" s="62" t="s">
        <v>158</v>
      </c>
      <c r="D162" s="35">
        <v>5.25</v>
      </c>
      <c r="E162" s="37">
        <v>0.09</v>
      </c>
      <c r="F162" s="38">
        <v>0.15</v>
      </c>
      <c r="G162" s="7">
        <f>(D162*(1-F162)/(1+E162)*1)</f>
        <v>4.0940366972477058</v>
      </c>
      <c r="H162" s="7">
        <f>(D162*(1-F162)/(1+E162)*E162)</f>
        <v>0.3684633027522935</v>
      </c>
      <c r="I162" s="7">
        <f>A162*G162</f>
        <v>0</v>
      </c>
      <c r="J162" s="129"/>
    </row>
    <row r="163" spans="1:10" s="2" customFormat="1" x14ac:dyDescent="0.2">
      <c r="A163" s="103"/>
      <c r="B163" s="88">
        <v>280007</v>
      </c>
      <c r="C163" s="62" t="s">
        <v>108</v>
      </c>
      <c r="D163" s="35">
        <v>4.5999999999999996</v>
      </c>
      <c r="E163" s="37">
        <v>0.21</v>
      </c>
      <c r="F163" s="38">
        <v>0.15</v>
      </c>
      <c r="G163" s="7">
        <f>(D163*(1-F163)/(1+E163)*1)</f>
        <v>3.2314049586776856</v>
      </c>
      <c r="H163" s="7">
        <f>(D163*(1-F163)/(1+E163)*E163)</f>
        <v>0.67859504132231396</v>
      </c>
      <c r="I163" s="7">
        <f>A163*G163</f>
        <v>0</v>
      </c>
      <c r="J163" s="129"/>
    </row>
    <row r="164" spans="1:10" s="2" customFormat="1" x14ac:dyDescent="0.2">
      <c r="A164" s="103"/>
      <c r="B164" s="79">
        <v>280006</v>
      </c>
      <c r="C164" s="62" t="s">
        <v>109</v>
      </c>
      <c r="D164" s="35">
        <v>4.5999999999999996</v>
      </c>
      <c r="E164" s="37">
        <v>0.21</v>
      </c>
      <c r="F164" s="38">
        <v>0.15</v>
      </c>
      <c r="G164" s="7">
        <f>(D164*(1-F164)/(1+E164)*1)</f>
        <v>3.2314049586776856</v>
      </c>
      <c r="H164" s="7">
        <f>(D164*(1-F164)/(1+E164)*E164)</f>
        <v>0.67859504132231396</v>
      </c>
      <c r="I164" s="7">
        <f>A164*G164</f>
        <v>0</v>
      </c>
      <c r="J164" s="129"/>
    </row>
    <row r="165" spans="1:10" s="95" customFormat="1" x14ac:dyDescent="0.2">
      <c r="A165" s="96">
        <f>SUM(A162:A164)</f>
        <v>0</v>
      </c>
      <c r="B165" s="96"/>
      <c r="C165" s="96" t="s">
        <v>48</v>
      </c>
      <c r="D165" s="97"/>
      <c r="E165" s="96"/>
      <c r="F165" s="96"/>
      <c r="G165" s="96"/>
      <c r="H165" s="96"/>
      <c r="I165" s="98">
        <f>SUM(I162:I164)</f>
        <v>0</v>
      </c>
      <c r="J165" s="96"/>
    </row>
    <row r="167" spans="1:10" s="95" customFormat="1" ht="18" customHeight="1" x14ac:dyDescent="0.25">
      <c r="A167" s="190" t="s">
        <v>56</v>
      </c>
      <c r="B167" s="191"/>
      <c r="C167" s="191"/>
      <c r="D167" s="191"/>
      <c r="E167" s="191"/>
      <c r="F167" s="191"/>
      <c r="G167" s="191"/>
      <c r="H167" s="191"/>
      <c r="I167" s="191"/>
      <c r="J167" s="192"/>
    </row>
    <row r="168" spans="1:10" ht="12.75" customHeight="1" x14ac:dyDescent="0.2">
      <c r="A168" s="103"/>
      <c r="B168" s="91">
        <v>190023</v>
      </c>
      <c r="C168" s="62" t="s">
        <v>131</v>
      </c>
      <c r="D168" s="40">
        <v>7.2</v>
      </c>
      <c r="E168" s="37">
        <v>0.21</v>
      </c>
      <c r="F168" s="23">
        <v>0.15</v>
      </c>
      <c r="G168" s="7">
        <f t="shared" ref="G168:G169" si="37">(D168*(1-F168)/(1+E168)*1)</f>
        <v>5.0578512396694215</v>
      </c>
      <c r="H168" s="7">
        <f t="shared" ref="H168:H169" si="38">(D168*(1-F168)/(1+E168)*E168)</f>
        <v>1.0621487603305786</v>
      </c>
      <c r="I168" s="7">
        <f t="shared" ref="I168:I169" si="39">A168*G168</f>
        <v>0</v>
      </c>
      <c r="J168" s="129"/>
    </row>
    <row r="169" spans="1:10" ht="12.75" customHeight="1" x14ac:dyDescent="0.2">
      <c r="A169" s="103"/>
      <c r="B169" s="91">
        <v>190032</v>
      </c>
      <c r="C169" s="62" t="s">
        <v>165</v>
      </c>
      <c r="D169" s="40">
        <v>7.2</v>
      </c>
      <c r="E169" s="37">
        <v>0.21</v>
      </c>
      <c r="F169" s="23">
        <v>0.15</v>
      </c>
      <c r="G169" s="7">
        <f t="shared" si="37"/>
        <v>5.0578512396694215</v>
      </c>
      <c r="H169" s="7">
        <f t="shared" si="38"/>
        <v>1.0621487603305786</v>
      </c>
      <c r="I169" s="7">
        <f t="shared" si="39"/>
        <v>0</v>
      </c>
      <c r="J169" s="129"/>
    </row>
    <row r="170" spans="1:10" x14ac:dyDescent="0.2">
      <c r="A170" s="103"/>
      <c r="B170" s="28">
        <v>170021</v>
      </c>
      <c r="C170" s="33" t="s">
        <v>34</v>
      </c>
      <c r="D170" s="40">
        <v>6.35</v>
      </c>
      <c r="E170" s="37">
        <v>0.21</v>
      </c>
      <c r="F170" s="23">
        <v>0.15</v>
      </c>
      <c r="G170" s="7">
        <f t="shared" ref="G170:G187" si="40">(D170*(1-F170)/(1+E170)*1)</f>
        <v>4.4607438016528924</v>
      </c>
      <c r="H170" s="7">
        <f t="shared" ref="H170:H187" si="41">(D170*(1-F170)/(1+E170)*E170)</f>
        <v>0.93675619834710733</v>
      </c>
      <c r="I170" s="7">
        <f t="shared" ref="I170:I187" si="42">A170*G170</f>
        <v>0</v>
      </c>
      <c r="J170" s="129"/>
    </row>
    <row r="171" spans="1:10" x14ac:dyDescent="0.2">
      <c r="A171" s="103"/>
      <c r="B171" s="28">
        <v>190005</v>
      </c>
      <c r="C171" s="62" t="s">
        <v>105</v>
      </c>
      <c r="D171" s="40">
        <v>5.05</v>
      </c>
      <c r="E171" s="37">
        <v>0.21</v>
      </c>
      <c r="F171" s="23">
        <v>0.15</v>
      </c>
      <c r="G171" s="7">
        <f t="shared" si="40"/>
        <v>3.5475206611570247</v>
      </c>
      <c r="H171" s="7">
        <f t="shared" si="41"/>
        <v>0.74497933884297518</v>
      </c>
      <c r="I171" s="7">
        <f t="shared" si="42"/>
        <v>0</v>
      </c>
      <c r="J171" s="129"/>
    </row>
    <row r="172" spans="1:10" x14ac:dyDescent="0.2">
      <c r="A172" s="103"/>
      <c r="B172" s="28">
        <v>190003</v>
      </c>
      <c r="C172" s="62" t="s">
        <v>106</v>
      </c>
      <c r="D172" s="40">
        <v>5.05</v>
      </c>
      <c r="E172" s="37">
        <v>0.21</v>
      </c>
      <c r="F172" s="23">
        <v>0.15</v>
      </c>
      <c r="G172" s="7">
        <f t="shared" si="40"/>
        <v>3.5475206611570247</v>
      </c>
      <c r="H172" s="7">
        <f t="shared" si="41"/>
        <v>0.74497933884297518</v>
      </c>
      <c r="I172" s="7">
        <f t="shared" si="42"/>
        <v>0</v>
      </c>
      <c r="J172" s="129"/>
    </row>
    <row r="173" spans="1:10" x14ac:dyDescent="0.2">
      <c r="A173" s="103"/>
      <c r="B173" s="28">
        <v>170036</v>
      </c>
      <c r="C173" s="62" t="s">
        <v>209</v>
      </c>
      <c r="D173" s="40">
        <v>2.95</v>
      </c>
      <c r="E173" s="37">
        <v>0.21</v>
      </c>
      <c r="F173" s="23">
        <v>0.15</v>
      </c>
      <c r="G173" s="7">
        <f t="shared" ref="G173:G174" si="43">(D173*(1-F173)/(1+E173)*1)</f>
        <v>2.0723140495867773</v>
      </c>
      <c r="H173" s="7">
        <f t="shared" ref="H173:H174" si="44">(D173*(1-F173)/(1+E173)*E173)</f>
        <v>0.43518595041322322</v>
      </c>
      <c r="I173" s="7">
        <f t="shared" ref="I173:I174" si="45">A173*G173</f>
        <v>0</v>
      </c>
      <c r="J173" s="129"/>
    </row>
    <row r="174" spans="1:10" x14ac:dyDescent="0.2">
      <c r="A174" s="103"/>
      <c r="B174" s="28">
        <v>170179</v>
      </c>
      <c r="C174" s="62" t="s">
        <v>210</v>
      </c>
      <c r="D174" s="40">
        <v>2.95</v>
      </c>
      <c r="E174" s="37">
        <v>0.21</v>
      </c>
      <c r="F174" s="23">
        <v>0.15</v>
      </c>
      <c r="G174" s="7">
        <f t="shared" si="43"/>
        <v>2.0723140495867773</v>
      </c>
      <c r="H174" s="7">
        <f t="shared" si="44"/>
        <v>0.43518595041322322</v>
      </c>
      <c r="I174" s="7">
        <f t="shared" si="45"/>
        <v>0</v>
      </c>
      <c r="J174" s="129"/>
    </row>
    <row r="175" spans="1:10" x14ac:dyDescent="0.2">
      <c r="A175" s="103"/>
      <c r="B175" s="28">
        <v>190024</v>
      </c>
      <c r="C175" s="62" t="s">
        <v>132</v>
      </c>
      <c r="D175" s="40">
        <v>4</v>
      </c>
      <c r="E175" s="37">
        <v>0.21</v>
      </c>
      <c r="F175" s="23">
        <v>0.15</v>
      </c>
      <c r="G175" s="7">
        <f t="shared" si="40"/>
        <v>2.8099173553719008</v>
      </c>
      <c r="H175" s="7">
        <f t="shared" si="41"/>
        <v>0.59008264462809912</v>
      </c>
      <c r="I175" s="7">
        <f t="shared" si="42"/>
        <v>0</v>
      </c>
      <c r="J175" s="129"/>
    </row>
    <row r="176" spans="1:10" x14ac:dyDescent="0.2">
      <c r="A176" s="103"/>
      <c r="B176" s="28">
        <v>170169</v>
      </c>
      <c r="C176" s="62" t="s">
        <v>192</v>
      </c>
      <c r="D176" s="40">
        <v>3.95</v>
      </c>
      <c r="E176" s="37">
        <v>0.21</v>
      </c>
      <c r="F176" s="23">
        <v>0.15</v>
      </c>
      <c r="G176" s="7">
        <f t="shared" si="40"/>
        <v>2.7747933884297522</v>
      </c>
      <c r="H176" s="7">
        <f t="shared" si="41"/>
        <v>0.58270661157024795</v>
      </c>
      <c r="I176" s="7">
        <f t="shared" si="42"/>
        <v>0</v>
      </c>
      <c r="J176" s="129"/>
    </row>
    <row r="177" spans="1:10" x14ac:dyDescent="0.2">
      <c r="A177" s="103"/>
      <c r="B177" s="28">
        <v>170170</v>
      </c>
      <c r="C177" s="62" t="s">
        <v>193</v>
      </c>
      <c r="D177" s="40">
        <v>3.95</v>
      </c>
      <c r="E177" s="37">
        <v>0.21</v>
      </c>
      <c r="F177" s="23">
        <v>0.15</v>
      </c>
      <c r="G177" s="7">
        <f t="shared" si="40"/>
        <v>2.7747933884297522</v>
      </c>
      <c r="H177" s="7">
        <f t="shared" si="41"/>
        <v>0.58270661157024795</v>
      </c>
      <c r="I177" s="7">
        <f t="shared" si="42"/>
        <v>0</v>
      </c>
      <c r="J177" s="129"/>
    </row>
    <row r="178" spans="1:10" x14ac:dyDescent="0.2">
      <c r="A178" s="103"/>
      <c r="B178" s="28">
        <v>170019</v>
      </c>
      <c r="C178" s="62" t="s">
        <v>130</v>
      </c>
      <c r="D178" s="40">
        <v>2.75</v>
      </c>
      <c r="E178" s="37">
        <v>0.21</v>
      </c>
      <c r="F178" s="23">
        <v>0.15</v>
      </c>
      <c r="G178" s="7">
        <f t="shared" si="40"/>
        <v>1.9318181818181819</v>
      </c>
      <c r="H178" s="7">
        <f t="shared" si="41"/>
        <v>0.4056818181818182</v>
      </c>
      <c r="I178" s="7">
        <f t="shared" si="42"/>
        <v>0</v>
      </c>
      <c r="J178" s="129"/>
    </row>
    <row r="179" spans="1:10" x14ac:dyDescent="0.2">
      <c r="A179" s="103"/>
      <c r="B179" s="28">
        <v>170166</v>
      </c>
      <c r="C179" s="62" t="s">
        <v>190</v>
      </c>
      <c r="D179" s="40">
        <v>2.75</v>
      </c>
      <c r="E179" s="37">
        <v>0.21</v>
      </c>
      <c r="F179" s="23">
        <v>0.15</v>
      </c>
      <c r="G179" s="7">
        <f t="shared" si="40"/>
        <v>1.9318181818181819</v>
      </c>
      <c r="H179" s="7">
        <f t="shared" si="41"/>
        <v>0.4056818181818182</v>
      </c>
      <c r="I179" s="7">
        <f t="shared" si="42"/>
        <v>0</v>
      </c>
      <c r="J179" s="129"/>
    </row>
    <row r="180" spans="1:10" x14ac:dyDescent="0.2">
      <c r="A180" s="103"/>
      <c r="B180" s="28">
        <v>170167</v>
      </c>
      <c r="C180" s="62" t="s">
        <v>191</v>
      </c>
      <c r="D180" s="40">
        <v>2.75</v>
      </c>
      <c r="E180" s="37">
        <v>0.21</v>
      </c>
      <c r="F180" s="23">
        <v>0.15</v>
      </c>
      <c r="G180" s="7">
        <f t="shared" si="40"/>
        <v>1.9318181818181819</v>
      </c>
      <c r="H180" s="7">
        <f t="shared" si="41"/>
        <v>0.4056818181818182</v>
      </c>
      <c r="I180" s="7">
        <f t="shared" si="42"/>
        <v>0</v>
      </c>
      <c r="J180" s="129"/>
    </row>
    <row r="181" spans="1:10" x14ac:dyDescent="0.2">
      <c r="A181" s="103"/>
      <c r="B181" s="28">
        <v>170003</v>
      </c>
      <c r="C181" s="62" t="s">
        <v>66</v>
      </c>
      <c r="D181" s="40">
        <v>3.4</v>
      </c>
      <c r="E181" s="37">
        <v>0.21</v>
      </c>
      <c r="F181" s="23">
        <v>0.15</v>
      </c>
      <c r="G181" s="7">
        <f t="shared" si="40"/>
        <v>2.3884297520661155</v>
      </c>
      <c r="H181" s="7">
        <f t="shared" si="41"/>
        <v>0.50157024793388427</v>
      </c>
      <c r="I181" s="7">
        <f t="shared" si="42"/>
        <v>0</v>
      </c>
      <c r="J181" s="129"/>
    </row>
    <row r="182" spans="1:10" x14ac:dyDescent="0.2">
      <c r="A182" s="103"/>
      <c r="B182" s="28">
        <v>170012</v>
      </c>
      <c r="C182" s="33" t="s">
        <v>35</v>
      </c>
      <c r="D182" s="40">
        <v>3</v>
      </c>
      <c r="E182" s="37">
        <v>0.21</v>
      </c>
      <c r="F182" s="23">
        <v>0.15</v>
      </c>
      <c r="G182" s="7">
        <f t="shared" si="40"/>
        <v>2.1074380165289255</v>
      </c>
      <c r="H182" s="7">
        <f t="shared" si="41"/>
        <v>0.44256198347107434</v>
      </c>
      <c r="I182" s="7">
        <f t="shared" si="42"/>
        <v>0</v>
      </c>
      <c r="J182" s="139"/>
    </row>
    <row r="183" spans="1:10" x14ac:dyDescent="0.2">
      <c r="A183" s="103"/>
      <c r="B183" s="28">
        <v>170118</v>
      </c>
      <c r="C183" s="62" t="s">
        <v>139</v>
      </c>
      <c r="D183" s="40">
        <v>4.75</v>
      </c>
      <c r="E183" s="115">
        <v>0.09</v>
      </c>
      <c r="F183" s="23">
        <v>0.15</v>
      </c>
      <c r="G183" s="7">
        <f t="shared" si="40"/>
        <v>3.7041284403669721</v>
      </c>
      <c r="H183" s="7">
        <f t="shared" si="41"/>
        <v>0.33337155963302745</v>
      </c>
      <c r="I183" s="7">
        <f t="shared" si="42"/>
        <v>0</v>
      </c>
      <c r="J183" s="166" t="s">
        <v>237</v>
      </c>
    </row>
    <row r="184" spans="1:10" x14ac:dyDescent="0.2">
      <c r="A184" s="103"/>
      <c r="B184" s="28">
        <v>190006</v>
      </c>
      <c r="C184" s="62" t="s">
        <v>103</v>
      </c>
      <c r="D184" s="40">
        <v>5.05</v>
      </c>
      <c r="E184" s="29">
        <v>0.21</v>
      </c>
      <c r="F184" s="23">
        <v>0.15</v>
      </c>
      <c r="G184" s="7">
        <f t="shared" si="40"/>
        <v>3.5475206611570247</v>
      </c>
      <c r="H184" s="7">
        <f t="shared" si="41"/>
        <v>0.74497933884297518</v>
      </c>
      <c r="I184" s="7">
        <f t="shared" si="42"/>
        <v>0</v>
      </c>
      <c r="J184" s="139"/>
    </row>
    <row r="185" spans="1:10" x14ac:dyDescent="0.2">
      <c r="A185" s="103"/>
      <c r="B185" s="28">
        <v>190004</v>
      </c>
      <c r="C185" s="62" t="s">
        <v>104</v>
      </c>
      <c r="D185" s="40">
        <v>5.05</v>
      </c>
      <c r="E185" s="29">
        <v>0.21</v>
      </c>
      <c r="F185" s="23">
        <v>0.15</v>
      </c>
      <c r="G185" s="7">
        <f t="shared" si="40"/>
        <v>3.5475206611570247</v>
      </c>
      <c r="H185" s="7">
        <f t="shared" si="41"/>
        <v>0.74497933884297518</v>
      </c>
      <c r="I185" s="7">
        <f t="shared" si="42"/>
        <v>0</v>
      </c>
      <c r="J185" s="129"/>
    </row>
    <row r="186" spans="1:10" x14ac:dyDescent="0.2">
      <c r="A186" s="103"/>
      <c r="B186" s="28">
        <v>170120</v>
      </c>
      <c r="C186" s="62" t="s">
        <v>149</v>
      </c>
      <c r="D186" s="40">
        <v>1.95</v>
      </c>
      <c r="E186" s="29">
        <v>0.21</v>
      </c>
      <c r="F186" s="23">
        <v>0.15</v>
      </c>
      <c r="G186" s="7">
        <f t="shared" si="40"/>
        <v>1.3698347107438016</v>
      </c>
      <c r="H186" s="7">
        <f t="shared" si="41"/>
        <v>0.28766528925619833</v>
      </c>
      <c r="I186" s="7">
        <f t="shared" si="42"/>
        <v>0</v>
      </c>
      <c r="J186" s="129"/>
    </row>
    <row r="187" spans="1:10" x14ac:dyDescent="0.2">
      <c r="A187" s="103"/>
      <c r="B187" s="90">
        <v>190025</v>
      </c>
      <c r="C187" s="62" t="s">
        <v>133</v>
      </c>
      <c r="D187" s="40">
        <v>5.25</v>
      </c>
      <c r="E187" s="29">
        <v>0.21</v>
      </c>
      <c r="F187" s="23">
        <v>0.15</v>
      </c>
      <c r="G187" s="7">
        <f t="shared" si="40"/>
        <v>3.6880165289256195</v>
      </c>
      <c r="H187" s="7">
        <f t="shared" si="41"/>
        <v>0.77448347107438009</v>
      </c>
      <c r="I187" s="7">
        <f t="shared" si="42"/>
        <v>0</v>
      </c>
      <c r="J187" s="129"/>
    </row>
    <row r="188" spans="1:10" s="95" customFormat="1" x14ac:dyDescent="0.2">
      <c r="A188" s="96">
        <f>SUM(A168:A187)</f>
        <v>0</v>
      </c>
      <c r="B188" s="96"/>
      <c r="C188" s="96" t="s">
        <v>48</v>
      </c>
      <c r="D188" s="97"/>
      <c r="E188" s="96"/>
      <c r="F188" s="96"/>
      <c r="G188" s="96"/>
      <c r="H188" s="96"/>
      <c r="I188" s="98">
        <f>SUM(I168:I187)</f>
        <v>0</v>
      </c>
      <c r="J188" s="96"/>
    </row>
    <row r="190" spans="1:10" s="95" customFormat="1" ht="18" x14ac:dyDescent="0.25">
      <c r="A190" s="190" t="s">
        <v>174</v>
      </c>
      <c r="B190" s="191"/>
      <c r="C190" s="191"/>
      <c r="D190" s="191"/>
      <c r="E190" s="191"/>
      <c r="F190" s="191"/>
      <c r="G190" s="191"/>
      <c r="H190" s="191"/>
      <c r="I190" s="191"/>
      <c r="J190" s="192"/>
    </row>
    <row r="191" spans="1:10" x14ac:dyDescent="0.2">
      <c r="A191" s="103"/>
      <c r="B191" s="9">
        <v>220007</v>
      </c>
      <c r="C191" s="62" t="s">
        <v>173</v>
      </c>
      <c r="D191" s="112">
        <v>0</v>
      </c>
      <c r="E191" s="14">
        <v>0</v>
      </c>
      <c r="F191" s="14">
        <v>0</v>
      </c>
      <c r="G191" s="7">
        <f t="shared" ref="G191" si="46">(D191*(1-F191)/(1+E191)*1)</f>
        <v>0</v>
      </c>
      <c r="H191" s="7">
        <f t="shared" ref="H191" si="47">(D191*(1-F191)/(1+E191)*E191)</f>
        <v>0</v>
      </c>
      <c r="I191" s="7">
        <f t="shared" ref="I191" si="48">A191*G191</f>
        <v>0</v>
      </c>
      <c r="J191" s="129"/>
    </row>
    <row r="192" spans="1:10" x14ac:dyDescent="0.2">
      <c r="A192" s="103"/>
      <c r="B192" s="9">
        <v>220002</v>
      </c>
      <c r="C192" s="62" t="s">
        <v>148</v>
      </c>
      <c r="D192" s="35">
        <v>0</v>
      </c>
      <c r="E192" s="14">
        <v>0</v>
      </c>
      <c r="F192" s="14">
        <v>0</v>
      </c>
      <c r="G192" s="7">
        <f t="shared" ref="G192" si="49">(D192*(1-F192)/(1+E192)*1)</f>
        <v>0</v>
      </c>
      <c r="H192" s="7">
        <f t="shared" ref="H192" si="50">(D192*(1-F192)/(1+E192)*E192)</f>
        <v>0</v>
      </c>
      <c r="I192" s="7">
        <f t="shared" ref="I192" si="51">A192*G192</f>
        <v>0</v>
      </c>
      <c r="J192" s="129"/>
    </row>
    <row r="193" spans="1:10" x14ac:dyDescent="0.2">
      <c r="A193" s="103"/>
      <c r="B193" s="9">
        <v>220003</v>
      </c>
      <c r="C193" s="62" t="s">
        <v>145</v>
      </c>
      <c r="D193" s="35">
        <v>0</v>
      </c>
      <c r="E193" s="15">
        <v>0</v>
      </c>
      <c r="F193" s="14">
        <v>0</v>
      </c>
      <c r="G193" s="7">
        <f t="shared" ref="G193:G194" si="52">(D193*(1-F193)/(1+E193)*1)</f>
        <v>0</v>
      </c>
      <c r="H193" s="7">
        <f t="shared" ref="H193:H194" si="53">(D193*(1-F193)/(1+E193)*E193)</f>
        <v>0</v>
      </c>
      <c r="I193" s="7">
        <f t="shared" ref="I193:I194" si="54">A193*G193</f>
        <v>0</v>
      </c>
      <c r="J193" s="129"/>
    </row>
    <row r="194" spans="1:10" x14ac:dyDescent="0.2">
      <c r="A194" s="103"/>
      <c r="B194" s="10">
        <v>220004</v>
      </c>
      <c r="C194" s="62" t="s">
        <v>146</v>
      </c>
      <c r="D194" s="35">
        <v>0</v>
      </c>
      <c r="E194" s="14">
        <v>0</v>
      </c>
      <c r="F194" s="15">
        <v>0</v>
      </c>
      <c r="G194" s="7">
        <f t="shared" si="52"/>
        <v>0</v>
      </c>
      <c r="H194" s="7">
        <f t="shared" si="53"/>
        <v>0</v>
      </c>
      <c r="I194" s="7">
        <f t="shared" si="54"/>
        <v>0</v>
      </c>
      <c r="J194" s="129"/>
    </row>
    <row r="195" spans="1:10" x14ac:dyDescent="0.2">
      <c r="A195" s="103"/>
      <c r="B195" s="9">
        <v>220001</v>
      </c>
      <c r="C195" s="62" t="s">
        <v>147</v>
      </c>
      <c r="D195" s="35">
        <v>0</v>
      </c>
      <c r="E195" s="15">
        <v>0</v>
      </c>
      <c r="F195" s="14">
        <v>0</v>
      </c>
      <c r="G195" s="7">
        <f t="shared" ref="G195" si="55">(D195*(1-F195)/(1+E195)*1)</f>
        <v>0</v>
      </c>
      <c r="H195" s="7">
        <f t="shared" ref="H195" si="56">(D195*(1-F195)/(1+E195)*E195)</f>
        <v>0</v>
      </c>
      <c r="I195" s="7">
        <f t="shared" ref="I195" si="57">A195*G195</f>
        <v>0</v>
      </c>
      <c r="J195" s="129"/>
    </row>
    <row r="196" spans="1:10" s="95" customFormat="1" x14ac:dyDescent="0.2">
      <c r="A196" s="96">
        <f>SUM(A191:A195)</f>
        <v>0</v>
      </c>
      <c r="B196" s="96"/>
      <c r="C196" s="96" t="s">
        <v>48</v>
      </c>
      <c r="D196" s="97"/>
      <c r="E196" s="96"/>
      <c r="F196" s="96"/>
      <c r="G196" s="96"/>
      <c r="H196" s="96"/>
      <c r="I196" s="98">
        <f>SUM(I191:I195)</f>
        <v>0</v>
      </c>
      <c r="J196" s="96"/>
    </row>
    <row r="198" spans="1:10" s="95" customFormat="1" ht="18" x14ac:dyDescent="0.25">
      <c r="A198" s="190" t="s">
        <v>57</v>
      </c>
      <c r="B198" s="191"/>
      <c r="C198" s="191"/>
      <c r="D198" s="191"/>
      <c r="E198" s="191"/>
      <c r="F198" s="191"/>
      <c r="G198" s="191"/>
      <c r="H198" s="191"/>
      <c r="I198" s="191"/>
      <c r="J198" s="192"/>
    </row>
    <row r="199" spans="1:10" x14ac:dyDescent="0.2">
      <c r="A199" s="103"/>
      <c r="B199" s="10">
        <v>160011</v>
      </c>
      <c r="C199" s="62" t="s">
        <v>113</v>
      </c>
      <c r="D199" s="35">
        <v>1.99</v>
      </c>
      <c r="E199" s="14">
        <v>0.21</v>
      </c>
      <c r="F199" s="15">
        <v>0.05</v>
      </c>
      <c r="G199" s="7">
        <f t="shared" ref="G199:G204" si="58">(D199*(1-F199)/(1+E199)*1)</f>
        <v>1.5623966942148759</v>
      </c>
      <c r="H199" s="7">
        <f t="shared" ref="H199:H204" si="59">(D199*(1-F199)/(1+E199)*E199)</f>
        <v>0.32810330578512392</v>
      </c>
      <c r="I199" s="7">
        <f t="shared" ref="I199:I204" si="60">A199*G199</f>
        <v>0</v>
      </c>
      <c r="J199" s="129"/>
    </row>
    <row r="200" spans="1:10" x14ac:dyDescent="0.2">
      <c r="A200" s="103"/>
      <c r="B200" s="10">
        <v>160011</v>
      </c>
      <c r="C200" s="62" t="s">
        <v>215</v>
      </c>
      <c r="D200" s="35">
        <v>1.99</v>
      </c>
      <c r="E200" s="14">
        <v>0.21</v>
      </c>
      <c r="F200" s="15">
        <v>0.05</v>
      </c>
      <c r="G200" s="7"/>
      <c r="H200" s="7"/>
      <c r="I200" s="7"/>
      <c r="J200" s="129"/>
    </row>
    <row r="201" spans="1:10" x14ac:dyDescent="0.2">
      <c r="A201" s="103"/>
      <c r="B201" s="10">
        <v>160011</v>
      </c>
      <c r="C201" s="62" t="s">
        <v>214</v>
      </c>
      <c r="D201" s="35">
        <v>1.99</v>
      </c>
      <c r="E201" s="14">
        <v>0.21</v>
      </c>
      <c r="F201" s="15">
        <v>0.05</v>
      </c>
      <c r="G201" s="7"/>
      <c r="H201" s="7"/>
      <c r="I201" s="7"/>
      <c r="J201" s="129"/>
    </row>
    <row r="202" spans="1:10" x14ac:dyDescent="0.2">
      <c r="A202" s="103"/>
      <c r="B202" s="10">
        <v>160009</v>
      </c>
      <c r="C202" s="62" t="s">
        <v>155</v>
      </c>
      <c r="D202" s="35">
        <v>1.95</v>
      </c>
      <c r="E202" s="14">
        <v>0.21</v>
      </c>
      <c r="F202" s="15">
        <v>0.15</v>
      </c>
      <c r="G202" s="7">
        <f t="shared" si="58"/>
        <v>1.3698347107438016</v>
      </c>
      <c r="H202" s="7">
        <f t="shared" si="59"/>
        <v>0.28766528925619833</v>
      </c>
      <c r="I202" s="7">
        <f t="shared" si="60"/>
        <v>0</v>
      </c>
      <c r="J202" s="129"/>
    </row>
    <row r="203" spans="1:10" x14ac:dyDescent="0.2">
      <c r="A203" s="103"/>
      <c r="B203" s="10">
        <v>160023</v>
      </c>
      <c r="C203" s="62" t="s">
        <v>207</v>
      </c>
      <c r="D203" s="35">
        <v>0.99</v>
      </c>
      <c r="E203" s="14">
        <v>0.21</v>
      </c>
      <c r="F203" s="15">
        <v>0.15</v>
      </c>
      <c r="G203" s="7">
        <f t="shared" si="58"/>
        <v>0.69545454545454555</v>
      </c>
      <c r="H203" s="7">
        <f t="shared" si="59"/>
        <v>0.14604545454545456</v>
      </c>
      <c r="I203" s="7">
        <f t="shared" si="60"/>
        <v>0</v>
      </c>
      <c r="J203" s="129"/>
    </row>
    <row r="204" spans="1:10" x14ac:dyDescent="0.2">
      <c r="A204" s="103"/>
      <c r="B204" s="10">
        <v>160023</v>
      </c>
      <c r="C204" s="62" t="s">
        <v>206</v>
      </c>
      <c r="D204" s="35">
        <v>0.99</v>
      </c>
      <c r="E204" s="14">
        <v>0.21</v>
      </c>
      <c r="F204" s="15">
        <v>0.15</v>
      </c>
      <c r="G204" s="7">
        <f t="shared" si="58"/>
        <v>0.69545454545454555</v>
      </c>
      <c r="H204" s="7">
        <f t="shared" si="59"/>
        <v>0.14604545454545456</v>
      </c>
      <c r="I204" s="7">
        <f t="shared" si="60"/>
        <v>0</v>
      </c>
      <c r="J204" s="129"/>
    </row>
    <row r="205" spans="1:10" x14ac:dyDescent="0.2">
      <c r="A205" s="103"/>
      <c r="B205" s="10">
        <v>160023</v>
      </c>
      <c r="C205" s="62" t="s">
        <v>208</v>
      </c>
      <c r="D205" s="35">
        <v>0.99</v>
      </c>
      <c r="E205" s="14">
        <v>0.21</v>
      </c>
      <c r="F205" s="14">
        <v>0.15</v>
      </c>
      <c r="G205" s="7">
        <f t="shared" ref="G205:G206" si="61">(D205*(1-F205)/(1+E205)*1)</f>
        <v>0.69545454545454555</v>
      </c>
      <c r="H205" s="7">
        <f t="shared" ref="H205:H206" si="62">(D205*(1-F205)/(1+E205)*E205)</f>
        <v>0.14604545454545456</v>
      </c>
      <c r="I205" s="7">
        <f t="shared" ref="I205:I206" si="63">A205*G205</f>
        <v>0</v>
      </c>
      <c r="J205" s="129"/>
    </row>
    <row r="206" spans="1:10" x14ac:dyDescent="0.2">
      <c r="A206" s="103"/>
      <c r="B206" s="10">
        <v>160023</v>
      </c>
      <c r="C206" s="62" t="s">
        <v>205</v>
      </c>
      <c r="D206" s="35">
        <v>0.99</v>
      </c>
      <c r="E206" s="15">
        <v>0.21</v>
      </c>
      <c r="F206" s="15">
        <v>0.15</v>
      </c>
      <c r="G206" s="7">
        <f t="shared" si="61"/>
        <v>0.69545454545454555</v>
      </c>
      <c r="H206" s="7">
        <f t="shared" si="62"/>
        <v>0.14604545454545456</v>
      </c>
      <c r="I206" s="7">
        <f t="shared" si="63"/>
        <v>0</v>
      </c>
      <c r="J206" s="129"/>
    </row>
    <row r="207" spans="1:10" x14ac:dyDescent="0.2">
      <c r="A207" s="103"/>
      <c r="B207" s="10">
        <v>160009</v>
      </c>
      <c r="C207" s="33" t="s">
        <v>31</v>
      </c>
      <c r="D207" s="35">
        <v>1</v>
      </c>
      <c r="E207" s="15">
        <v>0.21</v>
      </c>
      <c r="F207" s="14">
        <v>0.15</v>
      </c>
      <c r="G207" s="7">
        <f t="shared" ref="G207:G208" si="64">(D207*(1-F207)/(1+E207)*1)</f>
        <v>0.7024793388429752</v>
      </c>
      <c r="H207" s="7">
        <f t="shared" ref="H207:H208" si="65">(D207*(1-F207)/(1+E207)*E207)</f>
        <v>0.14752066115702478</v>
      </c>
      <c r="I207" s="7">
        <f t="shared" ref="I207:I208" si="66">A207*G207</f>
        <v>0</v>
      </c>
      <c r="J207" s="129"/>
    </row>
    <row r="208" spans="1:10" x14ac:dyDescent="0.2">
      <c r="A208" s="103"/>
      <c r="B208" s="10">
        <v>160009</v>
      </c>
      <c r="C208" s="62" t="s">
        <v>118</v>
      </c>
      <c r="D208" s="35">
        <v>1</v>
      </c>
      <c r="E208" s="14">
        <v>0.21</v>
      </c>
      <c r="F208" s="15">
        <v>0.15</v>
      </c>
      <c r="G208" s="7">
        <f t="shared" si="64"/>
        <v>0.7024793388429752</v>
      </c>
      <c r="H208" s="7">
        <f t="shared" si="65"/>
        <v>0.14752066115702478</v>
      </c>
      <c r="I208" s="7">
        <f t="shared" si="66"/>
        <v>0</v>
      </c>
      <c r="J208" s="139"/>
    </row>
    <row r="209" spans="1:10" s="95" customFormat="1" x14ac:dyDescent="0.2">
      <c r="A209" s="96">
        <f>SUM(A199:A208)</f>
        <v>0</v>
      </c>
      <c r="B209" s="96"/>
      <c r="C209" s="96" t="s">
        <v>48</v>
      </c>
      <c r="D209" s="97"/>
      <c r="E209" s="96"/>
      <c r="F209" s="96"/>
      <c r="G209" s="96"/>
      <c r="H209" s="96"/>
      <c r="I209" s="98">
        <f>SUM(I199:I208)</f>
        <v>0</v>
      </c>
      <c r="J209" s="96"/>
    </row>
    <row r="211" spans="1:10" s="95" customFormat="1" ht="18" x14ac:dyDescent="0.25">
      <c r="A211" s="190" t="s">
        <v>30</v>
      </c>
      <c r="B211" s="191"/>
      <c r="C211" s="191"/>
      <c r="D211" s="191"/>
      <c r="E211" s="191"/>
      <c r="F211" s="191"/>
      <c r="G211" s="191"/>
      <c r="H211" s="191"/>
      <c r="I211" s="191"/>
      <c r="J211" s="192"/>
    </row>
    <row r="212" spans="1:10" ht="11.25" customHeight="1" x14ac:dyDescent="0.2">
      <c r="A212" s="103"/>
      <c r="B212" s="79" t="s">
        <v>75</v>
      </c>
      <c r="C212" s="33" t="s">
        <v>20</v>
      </c>
      <c r="D212" s="35">
        <v>0</v>
      </c>
      <c r="E212" s="14">
        <v>0</v>
      </c>
      <c r="F212" s="14">
        <v>0</v>
      </c>
      <c r="G212" s="7">
        <f t="shared" ref="G212" si="67">(D212*(1-F212)/(1+E212)*1)</f>
        <v>0</v>
      </c>
      <c r="H212" s="7">
        <f t="shared" ref="H212" si="68">(D212*(1-F212)/(1+E212)*E212)</f>
        <v>0</v>
      </c>
      <c r="I212" s="7">
        <f t="shared" ref="I212" si="69">A212*G212</f>
        <v>0</v>
      </c>
      <c r="J212" s="135" t="s">
        <v>76</v>
      </c>
    </row>
    <row r="213" spans="1:10" s="95" customFormat="1" x14ac:dyDescent="0.2">
      <c r="A213" s="96">
        <f>SUM(A212:A212)</f>
        <v>0</v>
      </c>
      <c r="B213" s="96"/>
      <c r="C213" s="96" t="s">
        <v>48</v>
      </c>
      <c r="D213" s="97"/>
      <c r="E213" s="96"/>
      <c r="F213" s="96"/>
      <c r="G213" s="96"/>
      <c r="H213" s="96"/>
      <c r="I213" s="98">
        <f>SUM(I212:I212)</f>
        <v>0</v>
      </c>
      <c r="J213" s="96"/>
    </row>
    <row r="215" spans="1:10" x14ac:dyDescent="0.2">
      <c r="A215" s="105"/>
      <c r="B215" s="75"/>
      <c r="C215" s="75"/>
      <c r="D215" s="76"/>
      <c r="E215" s="75"/>
      <c r="F215" s="75"/>
      <c r="G215" s="75"/>
      <c r="H215" s="75"/>
      <c r="I215" s="77"/>
      <c r="J215" s="75"/>
    </row>
    <row r="216" spans="1:10" s="95" customFormat="1" ht="18" customHeight="1" x14ac:dyDescent="0.25">
      <c r="A216" s="193" t="s">
        <v>240</v>
      </c>
      <c r="B216" s="194"/>
      <c r="C216" s="194"/>
      <c r="D216" s="194"/>
      <c r="E216" s="194"/>
      <c r="F216" s="194"/>
      <c r="G216" s="194"/>
      <c r="H216" s="194"/>
      <c r="I216" s="194"/>
      <c r="J216" s="195"/>
    </row>
    <row r="217" spans="1:10" x14ac:dyDescent="0.2">
      <c r="A217" s="103"/>
      <c r="B217" s="79" t="s">
        <v>75</v>
      </c>
      <c r="C217" s="63" t="s">
        <v>1</v>
      </c>
      <c r="D217" s="12">
        <v>5.89</v>
      </c>
      <c r="E217" s="14">
        <v>0.21</v>
      </c>
      <c r="F217" s="14">
        <v>0</v>
      </c>
      <c r="G217" s="7">
        <f t="shared" ref="G217" si="70">(D217*(1-F217))/(1+E217)</f>
        <v>4.8677685950413219</v>
      </c>
      <c r="H217" s="7">
        <f t="shared" ref="H217:H218" si="71">D217*(1-F217)*E217</f>
        <v>1.2368999999999999</v>
      </c>
      <c r="I217" s="7">
        <f t="shared" ref="I217" si="72">A217*G217</f>
        <v>0</v>
      </c>
      <c r="J217" s="128" t="s">
        <v>172</v>
      </c>
    </row>
    <row r="218" spans="1:10" x14ac:dyDescent="0.2">
      <c r="A218" s="103"/>
      <c r="B218" s="79" t="s">
        <v>75</v>
      </c>
      <c r="C218" s="63" t="s">
        <v>114</v>
      </c>
      <c r="D218" s="12">
        <v>5.89</v>
      </c>
      <c r="E218" s="14">
        <v>0.21</v>
      </c>
      <c r="F218" s="14">
        <v>0</v>
      </c>
      <c r="G218" s="7">
        <f>(D218*(1-F218))/(1+E218)</f>
        <v>4.8677685950413219</v>
      </c>
      <c r="H218" s="7">
        <f t="shared" si="71"/>
        <v>1.2368999999999999</v>
      </c>
      <c r="I218" s="7">
        <f>A218*G218</f>
        <v>0</v>
      </c>
      <c r="J218" s="128" t="s">
        <v>172</v>
      </c>
    </row>
    <row r="219" spans="1:10" x14ac:dyDescent="0.2">
      <c r="A219" s="103"/>
      <c r="B219" s="79" t="s">
        <v>75</v>
      </c>
      <c r="C219" s="78" t="s">
        <v>179</v>
      </c>
      <c r="D219" s="35">
        <v>0</v>
      </c>
      <c r="E219" s="14">
        <v>0.21</v>
      </c>
      <c r="F219" s="41">
        <v>0</v>
      </c>
      <c r="G219" s="7">
        <f t="shared" ref="G219:G231" si="73">(D219*(1-F219)/(1+E219)*1)</f>
        <v>0</v>
      </c>
      <c r="H219" s="7">
        <f t="shared" ref="H219:H220" si="74">D219*(1-F219)*E219</f>
        <v>0</v>
      </c>
      <c r="I219" s="7">
        <f t="shared" ref="I219:I220" si="75">A219*G219</f>
        <v>0</v>
      </c>
      <c r="J219" s="140"/>
    </row>
    <row r="220" spans="1:10" x14ac:dyDescent="0.2">
      <c r="A220" s="103"/>
      <c r="B220" s="79" t="s">
        <v>75</v>
      </c>
      <c r="C220" s="78" t="s">
        <v>223</v>
      </c>
      <c r="D220" s="35">
        <v>0</v>
      </c>
      <c r="E220" s="14">
        <v>0.21</v>
      </c>
      <c r="F220" s="41">
        <v>0</v>
      </c>
      <c r="G220" s="7">
        <f t="shared" si="73"/>
        <v>0</v>
      </c>
      <c r="H220" s="7">
        <f t="shared" si="74"/>
        <v>0</v>
      </c>
      <c r="I220" s="7">
        <f t="shared" si="75"/>
        <v>0</v>
      </c>
      <c r="J220" s="140" t="s">
        <v>260</v>
      </c>
    </row>
    <row r="221" spans="1:10" x14ac:dyDescent="0.2">
      <c r="A221" s="103"/>
      <c r="B221" s="79" t="s">
        <v>75</v>
      </c>
      <c r="C221" s="78" t="s">
        <v>224</v>
      </c>
      <c r="D221" s="35">
        <v>0</v>
      </c>
      <c r="E221" s="14">
        <v>0.21</v>
      </c>
      <c r="F221" s="41">
        <v>0</v>
      </c>
      <c r="G221" s="7">
        <f t="shared" ref="G221:G222" si="76">(D221*(1-F221)/(1+E221)*1)</f>
        <v>0</v>
      </c>
      <c r="H221" s="7">
        <f t="shared" ref="H221:H222" si="77">D221*(1-F221)*E221</f>
        <v>0</v>
      </c>
      <c r="I221" s="7">
        <f t="shared" ref="I221:I222" si="78">A221*G221</f>
        <v>0</v>
      </c>
      <c r="J221" s="140" t="s">
        <v>260</v>
      </c>
    </row>
    <row r="222" spans="1:10" x14ac:dyDescent="0.2">
      <c r="A222" s="103"/>
      <c r="B222" s="79" t="s">
        <v>75</v>
      </c>
      <c r="C222" s="78" t="s">
        <v>225</v>
      </c>
      <c r="D222" s="35">
        <v>0</v>
      </c>
      <c r="E222" s="14">
        <v>0.21</v>
      </c>
      <c r="F222" s="41">
        <v>0</v>
      </c>
      <c r="G222" s="7">
        <f t="shared" si="76"/>
        <v>0</v>
      </c>
      <c r="H222" s="7">
        <f t="shared" si="77"/>
        <v>0</v>
      </c>
      <c r="I222" s="7">
        <f t="shared" si="78"/>
        <v>0</v>
      </c>
      <c r="J222" s="140" t="s">
        <v>260</v>
      </c>
    </row>
    <row r="223" spans="1:10" x14ac:dyDescent="0.2">
      <c r="A223" s="103"/>
      <c r="B223" s="79" t="s">
        <v>75</v>
      </c>
      <c r="C223" s="78" t="s">
        <v>226</v>
      </c>
      <c r="D223" s="35">
        <v>0</v>
      </c>
      <c r="E223" s="14">
        <v>0.21</v>
      </c>
      <c r="F223" s="41">
        <v>0</v>
      </c>
      <c r="G223" s="7">
        <f t="shared" ref="G223" si="79">(D223*(1-F223)/(1+E223)*1)</f>
        <v>0</v>
      </c>
      <c r="H223" s="7">
        <f t="shared" ref="H223" si="80">D223*(1-F223)*E223</f>
        <v>0</v>
      </c>
      <c r="I223" s="7">
        <f t="shared" ref="I223" si="81">A223*G223</f>
        <v>0</v>
      </c>
      <c r="J223" s="140"/>
    </row>
    <row r="224" spans="1:10" s="95" customFormat="1" x14ac:dyDescent="0.2">
      <c r="A224" s="103"/>
      <c r="B224" s="79" t="s">
        <v>75</v>
      </c>
      <c r="C224" s="62" t="s">
        <v>241</v>
      </c>
      <c r="D224" s="35">
        <v>0.93</v>
      </c>
      <c r="E224" s="14">
        <v>0.21</v>
      </c>
      <c r="F224" s="41">
        <v>0</v>
      </c>
      <c r="G224" s="7">
        <f t="shared" si="73"/>
        <v>0.76859504132231415</v>
      </c>
      <c r="H224" s="7">
        <f t="shared" ref="H224:H225" si="82">(D224*(1-F224)/(1+E224)*E224)</f>
        <v>0.16140495867768598</v>
      </c>
      <c r="I224" s="7">
        <f t="shared" ref="I224:I233" si="83">A224*G224</f>
        <v>0</v>
      </c>
      <c r="J224" s="129"/>
    </row>
    <row r="225" spans="1:10" s="95" customFormat="1" x14ac:dyDescent="0.2">
      <c r="A225" s="103"/>
      <c r="B225" s="79" t="s">
        <v>75</v>
      </c>
      <c r="C225" s="62" t="s">
        <v>243</v>
      </c>
      <c r="D225" s="35">
        <v>0.92</v>
      </c>
      <c r="E225" s="14">
        <v>0.21</v>
      </c>
      <c r="F225" s="41">
        <v>0</v>
      </c>
      <c r="G225" s="7">
        <f t="shared" si="73"/>
        <v>0.76033057851239672</v>
      </c>
      <c r="H225" s="7">
        <f t="shared" si="82"/>
        <v>0.1596694214876033</v>
      </c>
      <c r="I225" s="7">
        <f t="shared" si="83"/>
        <v>0</v>
      </c>
      <c r="J225" s="129"/>
    </row>
    <row r="226" spans="1:10" s="95" customFormat="1" x14ac:dyDescent="0.2">
      <c r="A226" s="103"/>
      <c r="B226" s="79" t="s">
        <v>75</v>
      </c>
      <c r="C226" s="62" t="s">
        <v>242</v>
      </c>
      <c r="D226" s="35">
        <v>0.83</v>
      </c>
      <c r="E226" s="14">
        <v>0.21</v>
      </c>
      <c r="F226" s="41">
        <v>0</v>
      </c>
      <c r="G226" s="7">
        <f t="shared" si="73"/>
        <v>0.68595041322314043</v>
      </c>
      <c r="H226" s="7">
        <f t="shared" ref="H226:H229" si="84">(D226*(1-F226)/(1+E226)*E226)</f>
        <v>0.14404958677685947</v>
      </c>
      <c r="I226" s="7">
        <f t="shared" si="83"/>
        <v>0</v>
      </c>
      <c r="J226" s="129"/>
    </row>
    <row r="227" spans="1:10" s="95" customFormat="1" x14ac:dyDescent="0.2">
      <c r="A227" s="103"/>
      <c r="B227" s="79" t="s">
        <v>75</v>
      </c>
      <c r="C227" s="62" t="s">
        <v>244</v>
      </c>
      <c r="D227" s="35">
        <v>1.42</v>
      </c>
      <c r="E227" s="14">
        <v>0.21</v>
      </c>
      <c r="F227" s="41">
        <v>0</v>
      </c>
      <c r="G227" s="7">
        <f t="shared" si="73"/>
        <v>1.1735537190082643</v>
      </c>
      <c r="H227" s="7">
        <f t="shared" si="84"/>
        <v>0.24644628099173549</v>
      </c>
      <c r="I227" s="7">
        <f t="shared" si="83"/>
        <v>0</v>
      </c>
      <c r="J227" s="129"/>
    </row>
    <row r="228" spans="1:10" s="95" customFormat="1" x14ac:dyDescent="0.2">
      <c r="A228" s="103"/>
      <c r="B228" s="79" t="s">
        <v>75</v>
      </c>
      <c r="C228" s="62" t="s">
        <v>245</v>
      </c>
      <c r="D228" s="35">
        <v>1.1499999999999999</v>
      </c>
      <c r="E228" s="14">
        <v>0.21</v>
      </c>
      <c r="F228" s="41">
        <v>0</v>
      </c>
      <c r="G228" s="7">
        <f t="shared" si="73"/>
        <v>0.95041322314049581</v>
      </c>
      <c r="H228" s="7">
        <f t="shared" si="84"/>
        <v>0.1995867768595041</v>
      </c>
      <c r="I228" s="7">
        <f t="shared" si="83"/>
        <v>0</v>
      </c>
      <c r="J228" s="129"/>
    </row>
    <row r="229" spans="1:10" s="95" customFormat="1" x14ac:dyDescent="0.2">
      <c r="A229" s="103"/>
      <c r="B229" s="79" t="s">
        <v>75</v>
      </c>
      <c r="C229" s="62" t="s">
        <v>246</v>
      </c>
      <c r="D229" s="35">
        <v>0.25</v>
      </c>
      <c r="E229" s="14">
        <v>0.21</v>
      </c>
      <c r="F229" s="41">
        <v>0</v>
      </c>
      <c r="G229" s="7">
        <f t="shared" si="73"/>
        <v>0.20661157024793389</v>
      </c>
      <c r="H229" s="7">
        <f t="shared" si="84"/>
        <v>4.3388429752066117E-2</v>
      </c>
      <c r="I229" s="7">
        <f t="shared" si="83"/>
        <v>0</v>
      </c>
      <c r="J229" s="129"/>
    </row>
    <row r="230" spans="1:10" x14ac:dyDescent="0.2">
      <c r="A230" s="103"/>
      <c r="B230" s="79" t="s">
        <v>75</v>
      </c>
      <c r="C230" s="63" t="s">
        <v>247</v>
      </c>
      <c r="D230" s="35">
        <v>0.25</v>
      </c>
      <c r="E230" s="14">
        <v>0.21</v>
      </c>
      <c r="F230" s="14">
        <v>0</v>
      </c>
      <c r="G230" s="7">
        <f t="shared" si="73"/>
        <v>0.20661157024793389</v>
      </c>
      <c r="H230" s="7">
        <f>(D230*(1-F230)/(1+E230)*E230)</f>
        <v>4.3388429752066117E-2</v>
      </c>
      <c r="I230" s="7">
        <f>A230*G230</f>
        <v>0</v>
      </c>
      <c r="J230" s="129"/>
    </row>
    <row r="231" spans="1:10" x14ac:dyDescent="0.2">
      <c r="A231" s="103"/>
      <c r="B231" s="79" t="s">
        <v>75</v>
      </c>
      <c r="C231" s="63" t="s">
        <v>248</v>
      </c>
      <c r="D231" s="35">
        <v>0.31</v>
      </c>
      <c r="E231" s="14">
        <v>0.21</v>
      </c>
      <c r="F231" s="14">
        <v>0</v>
      </c>
      <c r="G231" s="7">
        <f t="shared" si="73"/>
        <v>0.256198347107438</v>
      </c>
      <c r="H231" s="7">
        <f>(D231*(1-F231)/(1+E231)*E231)</f>
        <v>5.3801652892561974E-2</v>
      </c>
      <c r="I231" s="7">
        <f>A231*G231</f>
        <v>0</v>
      </c>
      <c r="J231" s="129"/>
    </row>
    <row r="232" spans="1:10" x14ac:dyDescent="0.2">
      <c r="A232" s="103"/>
      <c r="B232" s="79" t="s">
        <v>75</v>
      </c>
      <c r="C232" s="62" t="s">
        <v>199</v>
      </c>
      <c r="D232" s="35">
        <v>0</v>
      </c>
      <c r="E232" s="14">
        <v>0.21</v>
      </c>
      <c r="F232" s="41">
        <v>0</v>
      </c>
      <c r="G232" s="7">
        <f t="shared" ref="G232:G233" si="85">(D232*(1-F232)/(1+E232)*1)</f>
        <v>0</v>
      </c>
      <c r="H232" s="7">
        <f t="shared" ref="H232:H233" si="86">(D232*(1-F232)/(1+E232)*E232)</f>
        <v>0</v>
      </c>
      <c r="I232" s="7">
        <f t="shared" si="83"/>
        <v>0</v>
      </c>
      <c r="J232" s="129" t="s">
        <v>221</v>
      </c>
    </row>
    <row r="233" spans="1:10" x14ac:dyDescent="0.2">
      <c r="A233" s="103"/>
      <c r="B233" s="79" t="s">
        <v>75</v>
      </c>
      <c r="C233" s="62"/>
      <c r="D233" s="35">
        <v>0</v>
      </c>
      <c r="E233" s="14">
        <v>0.21</v>
      </c>
      <c r="F233" s="41">
        <v>0</v>
      </c>
      <c r="G233" s="7">
        <f t="shared" si="85"/>
        <v>0</v>
      </c>
      <c r="H233" s="7">
        <f t="shared" si="86"/>
        <v>0</v>
      </c>
      <c r="I233" s="7">
        <f t="shared" si="83"/>
        <v>0</v>
      </c>
      <c r="J233" s="129"/>
    </row>
    <row r="234" spans="1:10" x14ac:dyDescent="0.2">
      <c r="A234" s="96">
        <f>SUM(A217:A233)</f>
        <v>0</v>
      </c>
      <c r="B234" s="96"/>
      <c r="C234" s="96" t="s">
        <v>48</v>
      </c>
      <c r="D234" s="97"/>
      <c r="E234" s="96"/>
      <c r="F234" s="96"/>
      <c r="G234" s="96"/>
      <c r="H234" s="96"/>
      <c r="I234" s="98">
        <f>SUM(I217:I233)</f>
        <v>0</v>
      </c>
      <c r="J234" s="96"/>
    </row>
    <row r="235" spans="1:10" x14ac:dyDescent="0.2">
      <c r="A235" s="105"/>
      <c r="B235" s="75"/>
      <c r="C235" s="75"/>
      <c r="D235" s="76"/>
      <c r="E235" s="75"/>
      <c r="F235" s="75"/>
      <c r="G235" s="75"/>
      <c r="H235" s="75"/>
      <c r="I235" s="77"/>
      <c r="J235" s="75"/>
    </row>
    <row r="236" spans="1:10" s="95" customFormat="1" x14ac:dyDescent="0.2">
      <c r="A236" s="105"/>
      <c r="B236" s="75"/>
      <c r="C236" s="75"/>
      <c r="D236" s="76"/>
      <c r="E236" s="75"/>
      <c r="F236" s="75"/>
      <c r="G236" s="75"/>
      <c r="H236" s="75"/>
      <c r="I236" s="77"/>
      <c r="J236" s="75"/>
    </row>
    <row r="238" spans="1:10" x14ac:dyDescent="0.2">
      <c r="A238" s="99">
        <f>A27+A36+A81+A88+A121+A125+A159+A165+A188+A196+A209+A213+A234</f>
        <v>0</v>
      </c>
      <c r="B238" s="99"/>
      <c r="C238" s="99" t="s">
        <v>42</v>
      </c>
      <c r="D238" s="99"/>
      <c r="E238" s="99"/>
      <c r="F238" s="99"/>
      <c r="G238" s="99"/>
      <c r="H238" s="99"/>
      <c r="I238" s="100">
        <f>I27+I36+I81+I88+I121+I125+I159+I165+I188+I196+I209+I213+I234</f>
        <v>0</v>
      </c>
      <c r="J238" s="99"/>
    </row>
    <row r="239" spans="1:10" x14ac:dyDescent="0.2">
      <c r="J239" s="42" t="s">
        <v>253</v>
      </c>
    </row>
    <row r="240" spans="1:10" ht="14.25" customHeight="1" x14ac:dyDescent="0.2">
      <c r="J240" s="42"/>
    </row>
    <row r="241" spans="1:10" ht="13.5" thickBot="1" x14ac:dyDescent="0.25">
      <c r="J241" s="42"/>
    </row>
    <row r="242" spans="1:10" ht="13.5" thickBot="1" x14ac:dyDescent="0.25">
      <c r="A242" s="168" t="s">
        <v>65</v>
      </c>
      <c r="B242" s="169"/>
      <c r="C242" s="169"/>
      <c r="D242" s="169"/>
      <c r="E242" s="169"/>
      <c r="F242" s="169"/>
      <c r="G242" s="169"/>
      <c r="H242" s="169"/>
      <c r="I242" s="169"/>
      <c r="J242" s="170"/>
    </row>
    <row r="243" spans="1:10" x14ac:dyDescent="0.2">
      <c r="A243" s="180"/>
      <c r="B243" s="181"/>
      <c r="C243" s="181"/>
      <c r="D243" s="181"/>
      <c r="E243" s="181"/>
      <c r="F243" s="181"/>
      <c r="G243" s="181"/>
      <c r="H243" s="181"/>
      <c r="I243" s="181"/>
      <c r="J243" s="182"/>
    </row>
    <row r="244" spans="1:10" x14ac:dyDescent="0.2">
      <c r="A244" s="183"/>
      <c r="B244" s="184"/>
      <c r="C244" s="184"/>
      <c r="D244" s="184"/>
      <c r="E244" s="184"/>
      <c r="F244" s="184"/>
      <c r="G244" s="184"/>
      <c r="H244" s="184"/>
      <c r="I244" s="184"/>
      <c r="J244" s="185"/>
    </row>
    <row r="245" spans="1:10" x14ac:dyDescent="0.2">
      <c r="A245" s="183"/>
      <c r="B245" s="184"/>
      <c r="C245" s="184"/>
      <c r="D245" s="184"/>
      <c r="E245" s="184"/>
      <c r="F245" s="184"/>
      <c r="G245" s="184"/>
      <c r="H245" s="184"/>
      <c r="I245" s="184"/>
      <c r="J245" s="185"/>
    </row>
    <row r="246" spans="1:10" ht="13.5" thickBot="1" x14ac:dyDescent="0.25">
      <c r="A246" s="186"/>
      <c r="B246" s="187"/>
      <c r="C246" s="187"/>
      <c r="D246" s="187"/>
      <c r="E246" s="187"/>
      <c r="F246" s="187"/>
      <c r="G246" s="187"/>
      <c r="H246" s="187"/>
      <c r="I246" s="187"/>
      <c r="J246" s="188"/>
    </row>
  </sheetData>
  <sheetProtection algorithmName="SHA-512" hashValue="dh4E4wxCj9wcn4QhE1xbzANAhW4hIYaJB+x+ivclwWrZaWUwR0I1ibrb+XG6oujv9uIS3+nmumx9l4I/PbSr8Q==" saltValue="nbk3YvDABMLYY948TOnPgg==" spinCount="100000" sheet="1" autoFilter="0"/>
  <autoFilter ref="A17:J238" xr:uid="{00000000-0009-0000-0000-000000000000}"/>
  <mergeCells count="28">
    <mergeCell ref="B7:E7"/>
    <mergeCell ref="B8:E8"/>
    <mergeCell ref="A161:J161"/>
    <mergeCell ref="A127:J127"/>
    <mergeCell ref="A167:J167"/>
    <mergeCell ref="B9:E9"/>
    <mergeCell ref="B11:E11"/>
    <mergeCell ref="B2:E2"/>
    <mergeCell ref="B3:E3"/>
    <mergeCell ref="B4:E4"/>
    <mergeCell ref="B5:E5"/>
    <mergeCell ref="A6:E6"/>
    <mergeCell ref="A242:J242"/>
    <mergeCell ref="A10:E10"/>
    <mergeCell ref="B12:E12"/>
    <mergeCell ref="B13:E13"/>
    <mergeCell ref="A243:J246"/>
    <mergeCell ref="A15:F15"/>
    <mergeCell ref="A83:J83"/>
    <mergeCell ref="A90:J90"/>
    <mergeCell ref="A123:J123"/>
    <mergeCell ref="A39:J39"/>
    <mergeCell ref="A19:J19"/>
    <mergeCell ref="A29:J29"/>
    <mergeCell ref="A198:J198"/>
    <mergeCell ref="A211:J211"/>
    <mergeCell ref="A216:J216"/>
    <mergeCell ref="A190:J190"/>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40625" defaultRowHeight="12.75" x14ac:dyDescent="0.2"/>
  <cols>
    <col min="1" max="1" width="11" style="52" customWidth="1"/>
    <col min="2" max="2" width="67" style="52" customWidth="1"/>
    <col min="3" max="3" width="12.140625" style="52" customWidth="1"/>
    <col min="4" max="4" width="9.140625" style="52"/>
    <col min="5" max="5" width="41.85546875" style="52" customWidth="1"/>
    <col min="6" max="16384" width="9.140625" style="52"/>
  </cols>
  <sheetData>
    <row r="1" spans="1:5" ht="20.25" x14ac:dyDescent="0.3">
      <c r="A1" s="57" t="s">
        <v>61</v>
      </c>
      <c r="B1" s="55"/>
      <c r="C1" s="56"/>
      <c r="D1" s="56"/>
      <c r="E1" s="3"/>
    </row>
    <row r="3" spans="1:5" x14ac:dyDescent="0.2">
      <c r="A3" s="52" t="s">
        <v>62</v>
      </c>
    </row>
    <row r="4" spans="1:5" ht="13.5" thickBot="1" x14ac:dyDescent="0.25"/>
    <row r="5" spans="1:5" ht="16.5" thickBot="1" x14ac:dyDescent="0.3">
      <c r="A5" s="61" t="s">
        <v>63</v>
      </c>
      <c r="B5" s="204" t="s">
        <v>64</v>
      </c>
      <c r="C5" s="204"/>
      <c r="D5" s="205"/>
    </row>
    <row r="6" spans="1:5" ht="27.75" customHeight="1" x14ac:dyDescent="0.2">
      <c r="A6" s="111">
        <v>1</v>
      </c>
      <c r="B6" s="206" t="s">
        <v>120</v>
      </c>
      <c r="C6" s="206"/>
      <c r="D6" s="207"/>
    </row>
    <row r="7" spans="1:5" ht="15.75" customHeight="1" x14ac:dyDescent="0.2">
      <c r="A7" s="60">
        <v>2</v>
      </c>
      <c r="B7" s="208" t="s">
        <v>123</v>
      </c>
      <c r="C7" s="208"/>
      <c r="D7" s="209"/>
    </row>
    <row r="8" spans="1:5" ht="54.75" customHeight="1" x14ac:dyDescent="0.2">
      <c r="A8" s="60">
        <v>3</v>
      </c>
      <c r="B8" s="208" t="s">
        <v>121</v>
      </c>
      <c r="C8" s="208"/>
      <c r="D8" s="209"/>
    </row>
    <row r="9" spans="1:5" ht="27.75" customHeight="1" x14ac:dyDescent="0.2">
      <c r="A9" s="60">
        <v>4</v>
      </c>
      <c r="B9" s="208" t="s">
        <v>122</v>
      </c>
      <c r="C9" s="208"/>
      <c r="D9" s="209"/>
    </row>
    <row r="10" spans="1:5" ht="41.25" customHeight="1" thickBot="1" x14ac:dyDescent="0.25">
      <c r="A10" s="82">
        <v>5</v>
      </c>
      <c r="B10" s="202" t="s">
        <v>211</v>
      </c>
      <c r="C10" s="202"/>
      <c r="D10" s="203"/>
    </row>
    <row r="11" spans="1:5" x14ac:dyDescent="0.2">
      <c r="B11" s="58"/>
    </row>
    <row r="12" spans="1:5" x14ac:dyDescent="0.2">
      <c r="A12" s="53" t="s">
        <v>68</v>
      </c>
      <c r="B12" s="58"/>
    </row>
    <row r="13" spans="1:5" x14ac:dyDescent="0.2">
      <c r="B13" s="58"/>
    </row>
    <row r="14" spans="1:5" x14ac:dyDescent="0.2">
      <c r="B14" s="58"/>
    </row>
    <row r="15" spans="1:5" s="53" customFormat="1" x14ac:dyDescent="0.2">
      <c r="B15" s="59"/>
    </row>
    <row r="16" spans="1:5" x14ac:dyDescent="0.2">
      <c r="B16" s="58"/>
    </row>
    <row r="17" spans="1:2" x14ac:dyDescent="0.2">
      <c r="B17" s="58"/>
    </row>
    <row r="18" spans="1:2" x14ac:dyDescent="0.2">
      <c r="B18" s="58"/>
    </row>
    <row r="19" spans="1:2" ht="12" customHeight="1" x14ac:dyDescent="0.2">
      <c r="B19" s="58"/>
    </row>
    <row r="20" spans="1:2" x14ac:dyDescent="0.2">
      <c r="B20" s="58"/>
    </row>
    <row r="28" spans="1:2" x14ac:dyDescent="0.2">
      <c r="A28" s="53" t="s">
        <v>69</v>
      </c>
    </row>
    <row r="30" spans="1:2" s="53" customFormat="1" x14ac:dyDescent="0.2"/>
    <row r="37" spans="1:1" x14ac:dyDescent="0.2">
      <c r="A37" s="53" t="s">
        <v>70</v>
      </c>
    </row>
    <row r="38" spans="1:1" x14ac:dyDescent="0.2">
      <c r="A38" s="53"/>
    </row>
    <row r="39" spans="1:1" x14ac:dyDescent="0.2">
      <c r="A39" s="53"/>
    </row>
    <row r="40" spans="1:1" x14ac:dyDescent="0.2">
      <c r="A40" s="53"/>
    </row>
    <row r="41" spans="1:1" x14ac:dyDescent="0.2">
      <c r="A41" s="53"/>
    </row>
    <row r="42" spans="1:1" x14ac:dyDescent="0.2">
      <c r="A42" s="53"/>
    </row>
    <row r="43" spans="1:1" x14ac:dyDescent="0.2">
      <c r="A43" s="53"/>
    </row>
    <row r="44" spans="1:1" x14ac:dyDescent="0.2">
      <c r="A44" s="53"/>
    </row>
    <row r="45" spans="1:1" x14ac:dyDescent="0.2">
      <c r="A45" s="53"/>
    </row>
    <row r="46" spans="1:1" x14ac:dyDescent="0.2">
      <c r="A46" s="53"/>
    </row>
    <row r="47" spans="1:1" x14ac:dyDescent="0.2">
      <c r="A47" s="53"/>
    </row>
    <row r="48" spans="1:1" x14ac:dyDescent="0.2">
      <c r="A48" s="53"/>
    </row>
    <row r="49" spans="1:1" x14ac:dyDescent="0.2">
      <c r="A49" s="53"/>
    </row>
    <row r="50" spans="1:1" x14ac:dyDescent="0.2">
      <c r="A50" s="53"/>
    </row>
    <row r="51" spans="1:1" x14ac:dyDescent="0.2">
      <c r="A51" s="53"/>
    </row>
    <row r="52" spans="1:1" x14ac:dyDescent="0.2">
      <c r="A52" s="53"/>
    </row>
    <row r="53" spans="1:1" x14ac:dyDescent="0.2">
      <c r="A53" s="53"/>
    </row>
    <row r="54" spans="1:1" x14ac:dyDescent="0.2">
      <c r="A54" s="53"/>
    </row>
    <row r="55" spans="1:1" x14ac:dyDescent="0.2">
      <c r="A55" s="53"/>
    </row>
    <row r="56" spans="1:1" x14ac:dyDescent="0.2">
      <c r="A56" s="53"/>
    </row>
    <row r="57" spans="1:1" x14ac:dyDescent="0.2">
      <c r="A57" s="53"/>
    </row>
    <row r="58" spans="1:1" x14ac:dyDescent="0.2">
      <c r="A58" s="53"/>
    </row>
    <row r="59" spans="1:1" x14ac:dyDescent="0.2">
      <c r="A59" s="53"/>
    </row>
    <row r="60" spans="1:1" x14ac:dyDescent="0.2">
      <c r="A60" s="53"/>
    </row>
    <row r="61" spans="1:1" x14ac:dyDescent="0.2">
      <c r="A61" s="53"/>
    </row>
    <row r="62" spans="1:1" x14ac:dyDescent="0.2">
      <c r="A62" s="53"/>
    </row>
    <row r="63" spans="1:1" x14ac:dyDescent="0.2">
      <c r="A63" s="53"/>
    </row>
    <row r="64" spans="1:1" x14ac:dyDescent="0.2">
      <c r="A64" s="53"/>
    </row>
    <row r="65" spans="1:1" x14ac:dyDescent="0.2">
      <c r="A65" s="53"/>
    </row>
    <row r="66" spans="1:1" x14ac:dyDescent="0.2">
      <c r="A66" s="53"/>
    </row>
    <row r="79" spans="1:1" x14ac:dyDescent="0.2">
      <c r="A79" s="53" t="s">
        <v>71</v>
      </c>
    </row>
    <row r="89" spans="1:1" x14ac:dyDescent="0.2">
      <c r="A89" s="53" t="s">
        <v>98</v>
      </c>
    </row>
    <row r="99" spans="2:5" x14ac:dyDescent="0.2">
      <c r="B99" s="54"/>
      <c r="E99" s="3"/>
    </row>
    <row r="100" spans="2:5" x14ac:dyDescent="0.2">
      <c r="B100" s="54"/>
      <c r="E100" s="3"/>
    </row>
    <row r="132" spans="1:1" x14ac:dyDescent="0.2">
      <c r="A132" s="53"/>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6"/>
  <sheetViews>
    <sheetView workbookViewId="0">
      <selection activeCell="A8" sqref="A8"/>
    </sheetView>
  </sheetViews>
  <sheetFormatPr defaultRowHeight="12.75" x14ac:dyDescent="0.2"/>
  <cols>
    <col min="1" max="1" width="91.28515625" style="119" customWidth="1"/>
  </cols>
  <sheetData>
    <row r="1" spans="1:1" x14ac:dyDescent="0.2">
      <c r="A1" s="116" t="s">
        <v>141</v>
      </c>
    </row>
    <row r="2" spans="1:1" ht="204" customHeight="1" x14ac:dyDescent="0.2">
      <c r="A2" s="117" t="s">
        <v>197</v>
      </c>
    </row>
    <row r="3" spans="1:1" ht="9.75" customHeight="1" x14ac:dyDescent="0.2">
      <c r="A3" s="117"/>
    </row>
    <row r="4" spans="1:1" ht="20.25" customHeight="1" x14ac:dyDescent="0.2">
      <c r="A4" s="116" t="s">
        <v>142</v>
      </c>
    </row>
    <row r="5" spans="1:1" ht="343.5" customHeight="1" x14ac:dyDescent="0.2">
      <c r="A5" s="117" t="s">
        <v>200</v>
      </c>
    </row>
    <row r="6" spans="1:1" x14ac:dyDescent="0.2">
      <c r="A6" s="118"/>
    </row>
    <row r="7" spans="1:1" x14ac:dyDescent="0.2">
      <c r="A7" s="116" t="s">
        <v>143</v>
      </c>
    </row>
    <row r="8" spans="1:1" ht="87.75" customHeight="1" x14ac:dyDescent="0.2">
      <c r="A8" s="117" t="s">
        <v>196</v>
      </c>
    </row>
    <row r="9" spans="1:1" x14ac:dyDescent="0.2">
      <c r="A9" s="117"/>
    </row>
    <row r="10" spans="1:1" ht="38.25" x14ac:dyDescent="0.2">
      <c r="A10" s="118" t="s">
        <v>202</v>
      </c>
    </row>
    <row r="11" spans="1:1" x14ac:dyDescent="0.2">
      <c r="A11" s="117"/>
    </row>
    <row r="12" spans="1:1" x14ac:dyDescent="0.2">
      <c r="A12" s="117"/>
    </row>
    <row r="13" spans="1:1" x14ac:dyDescent="0.2">
      <c r="A13" s="117"/>
    </row>
    <row r="14" spans="1:1" x14ac:dyDescent="0.2">
      <c r="A14" s="117"/>
    </row>
    <row r="15" spans="1:1" x14ac:dyDescent="0.2">
      <c r="A15" s="117"/>
    </row>
    <row r="16" spans="1:1" x14ac:dyDescent="0.2">
      <c r="A16" s="117"/>
    </row>
  </sheetData>
  <sheetProtection algorithmName="SHA-512" hashValue="4cnqKfv61XUKfK4RecclU3HaPJEs/2F8h8hIVJ9kMTXrXMQJ3SvdUgts8YONVfK8Q2mfOqWS7bpSoLYW/ZWKEw==" saltValue="ZCz6MHMjGb1D5+qzdZ4xCQ==" spinCount="100000" sheet="1" objects="1" scenarios="1"/>
  <hyperlinks>
    <hyperlink ref="A10"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3" ma:contentTypeDescription="Een nieuw document maken." ma:contentTypeScope="" ma:versionID="239493a045e4f7b377a934ba985aa9ad">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93f59c8014c82af09f3c926dd197f07d"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2.xml><?xml version="1.0" encoding="utf-8"?>
<ds:datastoreItem xmlns:ds="http://schemas.openxmlformats.org/officeDocument/2006/customXml" ds:itemID="{AF2F1CD2-4337-42E6-A1F5-A1B857549893}">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4b58f432-a9c6-45ca-a0b8-19d8553d5446"/>
    <ds:schemaRef ds:uri="http://schemas.microsoft.com/office/infopath/2007/PartnerControls"/>
    <ds:schemaRef ds:uri="fdbaddb7-cde2-4a3d-9a0a-a94e02727d7f"/>
    <ds:schemaRef ds:uri="http://purl.org/dc/elements/1.1/"/>
  </ds:schemaRefs>
</ds:datastoreItem>
</file>

<file path=customXml/itemProps3.xml><?xml version="1.0" encoding="utf-8"?>
<ds:datastoreItem xmlns:ds="http://schemas.openxmlformats.org/officeDocument/2006/customXml" ds:itemID="{DA138DEF-8E5D-4580-AC92-EE93CB74E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damb</dc:creator>
  <cp:lastModifiedBy>Danielle Cuppen</cp:lastModifiedBy>
  <cp:lastPrinted>2019-05-17T12:12:42Z</cp:lastPrinted>
  <dcterms:created xsi:type="dcterms:W3CDTF">2010-02-03T13:46:12Z</dcterms:created>
  <dcterms:modified xsi:type="dcterms:W3CDTF">2021-09-09T15:21:01Z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ies>
</file>