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G:\VVV\VVV Nijmegen\Bestellijst en voorraad VVV producten\"/>
    </mc:Choice>
  </mc:AlternateContent>
  <bookViews>
    <workbookView xWindow="0" yWindow="0" windowWidth="28800" windowHeight="11700" tabRatio="826"/>
  </bookViews>
  <sheets>
    <sheet name="Bestellijst" sheetId="11" r:id="rId1"/>
    <sheet name="Toelichting" sheetId="9" r:id="rId2"/>
    <sheet name="Leveringsvoorwaarden" sheetId="12" r:id="rId3"/>
  </sheets>
  <definedNames>
    <definedName name="_xlnm._FilterDatabase" localSheetId="0" hidden="1">Bestellijst!$A$17:$J$292</definedName>
  </definedNames>
  <calcPr calcId="162913"/>
</workbook>
</file>

<file path=xl/calcChain.xml><?xml version="1.0" encoding="utf-8"?>
<calcChain xmlns="http://schemas.openxmlformats.org/spreadsheetml/2006/main">
  <c r="G208" i="11" l="1"/>
  <c r="I208" i="11" s="1"/>
  <c r="H208" i="11"/>
  <c r="G252" i="11" l="1"/>
  <c r="I252" i="11" s="1"/>
  <c r="H252" i="11"/>
  <c r="G248" i="11" l="1"/>
  <c r="I248" i="11" s="1"/>
  <c r="H248" i="11"/>
  <c r="H258" i="11"/>
  <c r="H259" i="11"/>
  <c r="G258" i="11"/>
  <c r="G259" i="11"/>
  <c r="G249" i="11"/>
  <c r="I249" i="11" s="1"/>
  <c r="H249" i="11"/>
  <c r="G257" i="11"/>
  <c r="I257" i="11" s="1"/>
  <c r="H257" i="11"/>
  <c r="G79" i="11" l="1"/>
  <c r="I79" i="11" s="1"/>
  <c r="H79" i="11"/>
  <c r="H47" i="11" l="1"/>
  <c r="G47" i="11"/>
  <c r="I47" i="11" s="1"/>
  <c r="H25" i="11"/>
  <c r="G25" i="11"/>
  <c r="I25" i="11" s="1"/>
  <c r="G212" i="11" l="1"/>
  <c r="I212" i="11" s="1"/>
  <c r="H212" i="11"/>
  <c r="G214" i="11"/>
  <c r="I214" i="11" s="1"/>
  <c r="H214" i="11"/>
  <c r="G213" i="11"/>
  <c r="I213" i="11" s="1"/>
  <c r="H213" i="11"/>
  <c r="G217" i="11"/>
  <c r="I217" i="11" s="1"/>
  <c r="H217" i="11"/>
  <c r="G216" i="11"/>
  <c r="I216" i="11" s="1"/>
  <c r="H216" i="11"/>
  <c r="G177" i="11"/>
  <c r="I177" i="11" s="1"/>
  <c r="H177" i="11"/>
  <c r="G175" i="11"/>
  <c r="I175" i="11" s="1"/>
  <c r="H175" i="11"/>
  <c r="G174" i="11"/>
  <c r="I174" i="11" s="1"/>
  <c r="H174" i="11"/>
  <c r="G179" i="11"/>
  <c r="I179" i="11" s="1"/>
  <c r="H179" i="11"/>
  <c r="G172" i="11"/>
  <c r="I172" i="11" s="1"/>
  <c r="H172" i="11"/>
  <c r="G173" i="11"/>
  <c r="I173" i="11" s="1"/>
  <c r="H173" i="11"/>
  <c r="G160" i="11"/>
  <c r="I160" i="11" s="1"/>
  <c r="H160" i="11"/>
  <c r="G176" i="11"/>
  <c r="I176" i="11" s="1"/>
  <c r="H176" i="11"/>
  <c r="G164" i="11"/>
  <c r="I164" i="11" s="1"/>
  <c r="H164" i="11"/>
  <c r="G59" i="11"/>
  <c r="I59" i="11" s="1"/>
  <c r="H59" i="11"/>
  <c r="A288" i="11" l="1"/>
  <c r="G283" i="11"/>
  <c r="I283" i="11" s="1"/>
  <c r="H283" i="11"/>
  <c r="G282" i="11"/>
  <c r="I282" i="11" s="1"/>
  <c r="H282" i="11"/>
  <c r="H277" i="11"/>
  <c r="G277" i="11"/>
  <c r="I277" i="11" s="1"/>
  <c r="H276" i="11"/>
  <c r="G276" i="11"/>
  <c r="I276" i="11" s="1"/>
  <c r="G287" i="11" l="1"/>
  <c r="I287" i="11" s="1"/>
  <c r="H287" i="11"/>
  <c r="H278" i="11"/>
  <c r="H279" i="11"/>
  <c r="G279" i="11"/>
  <c r="I279" i="11" s="1"/>
  <c r="G278" i="11"/>
  <c r="I278" i="11" s="1"/>
  <c r="H285" i="11"/>
  <c r="G285" i="11"/>
  <c r="I285" i="11" s="1"/>
  <c r="H280" i="11"/>
  <c r="H281" i="11"/>
  <c r="G281" i="11"/>
  <c r="I281" i="11" s="1"/>
  <c r="G280" i="11"/>
  <c r="I280" i="11" s="1"/>
  <c r="G82" i="11"/>
  <c r="I82" i="11" s="1"/>
  <c r="H82" i="11"/>
  <c r="G67" i="11"/>
  <c r="I67" i="11" s="1"/>
  <c r="H67" i="11"/>
  <c r="H284" i="11"/>
  <c r="G284" i="11"/>
  <c r="I284" i="11" s="1"/>
  <c r="H275" i="11"/>
  <c r="G275" i="11"/>
  <c r="I275" i="11" s="1"/>
  <c r="H274" i="11"/>
  <c r="G274" i="11"/>
  <c r="I274" i="11" s="1"/>
  <c r="H273" i="11"/>
  <c r="G273" i="11"/>
  <c r="I273" i="11" s="1"/>
  <c r="G22" i="11" l="1"/>
  <c r="I22" i="11" s="1"/>
  <c r="H22" i="11"/>
  <c r="G119" i="11" l="1"/>
  <c r="I119" i="11" s="1"/>
  <c r="H119" i="11"/>
  <c r="G61" i="11" l="1"/>
  <c r="I61" i="11" s="1"/>
  <c r="H61" i="11"/>
  <c r="G124" i="11" l="1"/>
  <c r="I124" i="11" s="1"/>
  <c r="H124" i="11"/>
  <c r="G86" i="11" l="1"/>
  <c r="I86" i="11" s="1"/>
  <c r="H86" i="11"/>
  <c r="A87" i="11"/>
  <c r="G45" i="11"/>
  <c r="I45" i="11" s="1"/>
  <c r="H45" i="11"/>
  <c r="H98" i="11"/>
  <c r="H99" i="11"/>
  <c r="G98" i="11"/>
  <c r="I98" i="11" s="1"/>
  <c r="G80" i="11" l="1"/>
  <c r="I80" i="11" s="1"/>
  <c r="H80" i="11"/>
  <c r="G243" i="11" l="1"/>
  <c r="I243" i="11" s="1"/>
  <c r="H243" i="11"/>
  <c r="G253" i="11" l="1"/>
  <c r="I253" i="11" s="1"/>
  <c r="H253" i="11"/>
  <c r="I258" i="11"/>
  <c r="G256" i="11"/>
  <c r="I256" i="11" s="1"/>
  <c r="H256" i="11"/>
  <c r="G261" i="11"/>
  <c r="I261" i="11" s="1"/>
  <c r="H261" i="11"/>
  <c r="G250" i="11" l="1"/>
  <c r="I250" i="11" s="1"/>
  <c r="H250" i="11"/>
  <c r="G251" i="11"/>
  <c r="I251" i="11" s="1"/>
  <c r="H251" i="11"/>
  <c r="G254" i="11"/>
  <c r="I254" i="11" s="1"/>
  <c r="H254" i="11"/>
  <c r="G255" i="11"/>
  <c r="I255" i="11" s="1"/>
  <c r="H255" i="11"/>
  <c r="G198" i="11" l="1"/>
  <c r="I198" i="11" s="1"/>
  <c r="H198" i="11"/>
  <c r="G46" i="11" l="1"/>
  <c r="I46" i="11" s="1"/>
  <c r="H46" i="11"/>
  <c r="A226" i="11" l="1"/>
  <c r="A94" i="11"/>
  <c r="A134" i="11"/>
  <c r="A41" i="11"/>
  <c r="G65" i="11"/>
  <c r="I65" i="11" s="1"/>
  <c r="H65" i="11"/>
  <c r="G120" i="11" l="1"/>
  <c r="I120" i="11" s="1"/>
  <c r="H120" i="11"/>
  <c r="G128" i="11"/>
  <c r="I128" i="11" s="1"/>
  <c r="H128" i="11"/>
  <c r="G129" i="11"/>
  <c r="I129" i="11" s="1"/>
  <c r="H129" i="11"/>
  <c r="G123" i="11"/>
  <c r="I123" i="11" s="1"/>
  <c r="H123" i="11"/>
  <c r="G133" i="11"/>
  <c r="I133" i="11" s="1"/>
  <c r="H133" i="11"/>
  <c r="G125" i="11"/>
  <c r="I125" i="11" s="1"/>
  <c r="H125" i="11"/>
  <c r="G131" i="11"/>
  <c r="I131" i="11" s="1"/>
  <c r="H131" i="11"/>
  <c r="G126" i="11"/>
  <c r="I126" i="11" s="1"/>
  <c r="H126" i="11"/>
  <c r="G21" i="11" l="1"/>
  <c r="G30" i="11"/>
  <c r="I30" i="11" s="1"/>
  <c r="H30" i="11"/>
  <c r="G229" i="11" l="1"/>
  <c r="I229" i="11" s="1"/>
  <c r="H229" i="11"/>
  <c r="G127" i="11" l="1"/>
  <c r="I127" i="11" s="1"/>
  <c r="H127" i="11"/>
  <c r="G121" i="11"/>
  <c r="I121" i="11" s="1"/>
  <c r="H121" i="11"/>
  <c r="I259" i="11" l="1"/>
  <c r="G260" i="11"/>
  <c r="I260" i="11" s="1"/>
  <c r="H260" i="11"/>
  <c r="G262" i="11"/>
  <c r="I262" i="11" s="1"/>
  <c r="H262" i="11"/>
  <c r="G237" i="11"/>
  <c r="I237" i="11" s="1"/>
  <c r="H237" i="11"/>
  <c r="G238" i="11"/>
  <c r="I238" i="11" s="1"/>
  <c r="H238" i="11"/>
  <c r="G239" i="11"/>
  <c r="I239" i="11" s="1"/>
  <c r="H239" i="11"/>
  <c r="G240" i="11"/>
  <c r="I240" i="11" s="1"/>
  <c r="H240" i="11"/>
  <c r="G241" i="11"/>
  <c r="I241" i="11" s="1"/>
  <c r="H241" i="11"/>
  <c r="G242" i="11"/>
  <c r="I242" i="11" s="1"/>
  <c r="H242" i="11"/>
  <c r="G244" i="11"/>
  <c r="I244" i="11" s="1"/>
  <c r="H244" i="11"/>
  <c r="G245" i="11"/>
  <c r="I245" i="11" s="1"/>
  <c r="H245" i="11"/>
  <c r="G246" i="11"/>
  <c r="I246" i="11" s="1"/>
  <c r="H246" i="11"/>
  <c r="G247" i="11"/>
  <c r="I247" i="11" s="1"/>
  <c r="H247" i="11"/>
  <c r="G66" i="11" l="1"/>
  <c r="I66" i="11" s="1"/>
  <c r="H66" i="11"/>
  <c r="G132" i="11" l="1"/>
  <c r="I132" i="11" s="1"/>
  <c r="H132" i="11"/>
  <c r="G224" i="11" l="1"/>
  <c r="I224" i="11" s="1"/>
  <c r="H224" i="11"/>
  <c r="G230" i="11" l="1"/>
  <c r="I230" i="11" s="1"/>
  <c r="H230" i="11"/>
  <c r="G70" i="11" l="1"/>
  <c r="I70" i="11" s="1"/>
  <c r="H70" i="11"/>
  <c r="G221" i="11"/>
  <c r="I221" i="11" s="1"/>
  <c r="H221" i="11"/>
  <c r="G140" i="11" l="1"/>
  <c r="I140" i="11" s="1"/>
  <c r="H140" i="11"/>
  <c r="G72" i="11"/>
  <c r="I72" i="11" s="1"/>
  <c r="H72" i="11"/>
  <c r="G75" i="11"/>
  <c r="I75" i="11" s="1"/>
  <c r="H75" i="11"/>
  <c r="G201" i="11" l="1"/>
  <c r="I201" i="11" s="1"/>
  <c r="H201" i="11"/>
  <c r="G200" i="11"/>
  <c r="I200" i="11" s="1"/>
  <c r="H200" i="11"/>
  <c r="A32" i="11"/>
  <c r="G31" i="11"/>
  <c r="I31" i="11" s="1"/>
  <c r="H31" i="11"/>
  <c r="G55" i="11" l="1"/>
  <c r="I55" i="11" s="1"/>
  <c r="H55" i="11"/>
  <c r="A263" i="11" l="1"/>
  <c r="G64" i="11" l="1"/>
  <c r="I64" i="11" s="1"/>
  <c r="H64" i="11"/>
  <c r="G62" i="11"/>
  <c r="I62" i="11" s="1"/>
  <c r="H62" i="11"/>
  <c r="G97" i="11" l="1"/>
  <c r="I97" i="11" s="1"/>
  <c r="H97" i="11"/>
  <c r="G225" i="11" l="1"/>
  <c r="I225" i="11" s="1"/>
  <c r="H225" i="11"/>
  <c r="G211" i="11"/>
  <c r="I211" i="11" s="1"/>
  <c r="H211" i="11"/>
  <c r="H195" i="11"/>
  <c r="G195" i="11"/>
  <c r="I195" i="11" s="1"/>
  <c r="G215" i="11"/>
  <c r="I215" i="11" s="1"/>
  <c r="H215" i="11"/>
  <c r="G130" i="11" l="1"/>
  <c r="I130" i="11" s="1"/>
  <c r="H130" i="11"/>
  <c r="H122" i="11"/>
  <c r="G122" i="11"/>
  <c r="I122" i="11" s="1"/>
  <c r="G165" i="11" l="1"/>
  <c r="I165" i="11" s="1"/>
  <c r="H165" i="11"/>
  <c r="G166" i="11"/>
  <c r="I166" i="11" s="1"/>
  <c r="H166" i="11"/>
  <c r="G202" i="11"/>
  <c r="I202" i="11" s="1"/>
  <c r="H202" i="11"/>
  <c r="G51" i="11" l="1"/>
  <c r="I51" i="11" s="1"/>
  <c r="H51" i="11"/>
  <c r="G206" i="11" l="1"/>
  <c r="I206" i="11" s="1"/>
  <c r="H206" i="11"/>
  <c r="G266" i="11"/>
  <c r="I266" i="11" s="1"/>
  <c r="H266" i="11"/>
  <c r="G267" i="11"/>
  <c r="I267" i="11" s="1"/>
  <c r="H267" i="11"/>
  <c r="G83" i="11" l="1"/>
  <c r="I83" i="11" s="1"/>
  <c r="H83" i="11"/>
  <c r="G53" i="11" l="1"/>
  <c r="I53" i="11" s="1"/>
  <c r="H53" i="11"/>
  <c r="G52" i="11"/>
  <c r="I52" i="11" s="1"/>
  <c r="H52" i="11"/>
  <c r="G3" i="11"/>
  <c r="G20" i="11"/>
  <c r="I20" i="11" s="1"/>
  <c r="H20" i="11"/>
  <c r="I21" i="11"/>
  <c r="H21" i="11"/>
  <c r="G204" i="11"/>
  <c r="I204" i="11" s="1"/>
  <c r="H204" i="11"/>
  <c r="G205" i="11"/>
  <c r="I205" i="11" s="1"/>
  <c r="H205" i="11"/>
  <c r="G203" i="11"/>
  <c r="I203" i="11" s="1"/>
  <c r="H203" i="11"/>
  <c r="G207" i="11"/>
  <c r="I207" i="11" s="1"/>
  <c r="H207" i="11"/>
  <c r="G209" i="11"/>
  <c r="I209" i="11" s="1"/>
  <c r="H209" i="11"/>
  <c r="G210" i="11"/>
  <c r="I210" i="11" s="1"/>
  <c r="H210" i="11"/>
  <c r="G48" i="11"/>
  <c r="I48" i="11" s="1"/>
  <c r="H48" i="11"/>
  <c r="G194" i="11"/>
  <c r="I194" i="11" s="1"/>
  <c r="H194" i="11"/>
  <c r="G39" i="11"/>
  <c r="I39" i="11" s="1"/>
  <c r="H39" i="11"/>
  <c r="G40" i="11"/>
  <c r="I40" i="11" s="1"/>
  <c r="H40" i="11"/>
  <c r="G38" i="11"/>
  <c r="I38" i="11" s="1"/>
  <c r="H38" i="11"/>
  <c r="G181" i="11"/>
  <c r="I181" i="11" s="1"/>
  <c r="H181" i="11"/>
  <c r="G171" i="11"/>
  <c r="I171" i="11" s="1"/>
  <c r="H171" i="11"/>
  <c r="G286" i="11"/>
  <c r="I286" i="11" s="1"/>
  <c r="I288" i="11" s="1"/>
  <c r="H286" i="11"/>
  <c r="G90" i="11"/>
  <c r="I90" i="11" s="1"/>
  <c r="H90" i="11"/>
  <c r="G189" i="11"/>
  <c r="I189" i="11" s="1"/>
  <c r="H189" i="11"/>
  <c r="G233" i="11"/>
  <c r="I233" i="11" s="1"/>
  <c r="H233" i="11"/>
  <c r="H156" i="11"/>
  <c r="I156" i="11"/>
  <c r="G199" i="11"/>
  <c r="I199" i="11" s="1"/>
  <c r="H199" i="11"/>
  <c r="H155" i="11"/>
  <c r="G155" i="11"/>
  <c r="I155" i="11" s="1"/>
  <c r="H35" i="11"/>
  <c r="G35" i="11"/>
  <c r="I35" i="11" s="1"/>
  <c r="H36" i="11"/>
  <c r="G36" i="11"/>
  <c r="I36" i="11" s="1"/>
  <c r="H37" i="11"/>
  <c r="G37" i="11"/>
  <c r="I37" i="11" s="1"/>
  <c r="G268" i="11"/>
  <c r="I268" i="11" s="1"/>
  <c r="H268" i="11"/>
  <c r="G231" i="11"/>
  <c r="I231" i="11" s="1"/>
  <c r="G232" i="11"/>
  <c r="I232" i="11" s="1"/>
  <c r="H231" i="11"/>
  <c r="H232" i="11"/>
  <c r="H196" i="11"/>
  <c r="H197" i="11"/>
  <c r="H218" i="11"/>
  <c r="H219" i="11"/>
  <c r="H220" i="11"/>
  <c r="H222" i="11"/>
  <c r="H223" i="11"/>
  <c r="G196" i="11"/>
  <c r="I196" i="11" s="1"/>
  <c r="G197" i="11"/>
  <c r="I197" i="11" s="1"/>
  <c r="G218" i="11"/>
  <c r="I218" i="11" s="1"/>
  <c r="G219" i="11"/>
  <c r="I219" i="11" s="1"/>
  <c r="G220" i="11"/>
  <c r="I220" i="11" s="1"/>
  <c r="G222" i="11"/>
  <c r="I222" i="11" s="1"/>
  <c r="G223" i="11"/>
  <c r="I223" i="11" s="1"/>
  <c r="H190" i="11"/>
  <c r="G190" i="11"/>
  <c r="I190" i="11" s="1"/>
  <c r="H188" i="11"/>
  <c r="G188" i="11"/>
  <c r="I188" i="11" s="1"/>
  <c r="H157" i="11"/>
  <c r="H158" i="11"/>
  <c r="H159" i="11"/>
  <c r="H161" i="11"/>
  <c r="H162" i="11"/>
  <c r="H163" i="11"/>
  <c r="H167" i="11"/>
  <c r="H168" i="11"/>
  <c r="H169" i="11"/>
  <c r="H170" i="11"/>
  <c r="H178" i="11"/>
  <c r="H180" i="11"/>
  <c r="H182" i="11"/>
  <c r="H183" i="11"/>
  <c r="H184" i="11"/>
  <c r="G157" i="11"/>
  <c r="I157" i="11" s="1"/>
  <c r="G158" i="11"/>
  <c r="I158" i="11" s="1"/>
  <c r="G159" i="11"/>
  <c r="I159" i="11" s="1"/>
  <c r="G161" i="11"/>
  <c r="I161" i="11" s="1"/>
  <c r="G162" i="11"/>
  <c r="I162" i="11" s="1"/>
  <c r="G163" i="11"/>
  <c r="I163" i="11" s="1"/>
  <c r="G167" i="11"/>
  <c r="I167" i="11" s="1"/>
  <c r="G168" i="11"/>
  <c r="I168" i="11" s="1"/>
  <c r="G169" i="11"/>
  <c r="I169" i="11" s="1"/>
  <c r="G170" i="11"/>
  <c r="I170" i="11" s="1"/>
  <c r="G178" i="11"/>
  <c r="I178" i="11" s="1"/>
  <c r="G180" i="11"/>
  <c r="I180" i="11" s="1"/>
  <c r="G182" i="11"/>
  <c r="I182" i="11" s="1"/>
  <c r="G183" i="11"/>
  <c r="I183" i="11" s="1"/>
  <c r="G184" i="11"/>
  <c r="I184" i="11" s="1"/>
  <c r="H145" i="11"/>
  <c r="H146" i="11"/>
  <c r="H147" i="11"/>
  <c r="H148" i="11"/>
  <c r="H149" i="11"/>
  <c r="H150" i="11"/>
  <c r="H151" i="11"/>
  <c r="G145" i="11"/>
  <c r="I145" i="11" s="1"/>
  <c r="G146" i="11"/>
  <c r="I146" i="11" s="1"/>
  <c r="G147" i="11"/>
  <c r="I147" i="11" s="1"/>
  <c r="G148" i="11"/>
  <c r="I148" i="11" s="1"/>
  <c r="G149" i="11"/>
  <c r="I149" i="11" s="1"/>
  <c r="G150" i="11"/>
  <c r="I150" i="11" s="1"/>
  <c r="G151" i="11"/>
  <c r="I151" i="11" s="1"/>
  <c r="G137" i="11"/>
  <c r="I137" i="11" s="1"/>
  <c r="G138" i="11"/>
  <c r="I138" i="11" s="1"/>
  <c r="G139" i="11"/>
  <c r="I139" i="11" s="1"/>
  <c r="G141" i="11"/>
  <c r="I141" i="11" s="1"/>
  <c r="H137" i="11"/>
  <c r="H138" i="11"/>
  <c r="H139" i="11"/>
  <c r="H141" i="11"/>
  <c r="H113" i="11"/>
  <c r="H114" i="11"/>
  <c r="H115" i="11"/>
  <c r="H116" i="11"/>
  <c r="H117" i="11"/>
  <c r="H118" i="11"/>
  <c r="H100" i="11"/>
  <c r="H101" i="11"/>
  <c r="H102" i="11"/>
  <c r="H103" i="11"/>
  <c r="H104" i="11"/>
  <c r="H105" i="11"/>
  <c r="H106" i="11"/>
  <c r="H107" i="11"/>
  <c r="H108" i="11"/>
  <c r="H109" i="11"/>
  <c r="H110" i="11"/>
  <c r="H111" i="11"/>
  <c r="H112" i="11"/>
  <c r="G99" i="11"/>
  <c r="I99" i="11" s="1"/>
  <c r="G100" i="11"/>
  <c r="I100" i="11" s="1"/>
  <c r="G101" i="11"/>
  <c r="I101" i="11" s="1"/>
  <c r="G102" i="11"/>
  <c r="I102" i="11" s="1"/>
  <c r="G103" i="11"/>
  <c r="I103" i="11" s="1"/>
  <c r="G104" i="11"/>
  <c r="I104" i="11" s="1"/>
  <c r="G105" i="11"/>
  <c r="I105" i="11" s="1"/>
  <c r="G106" i="11"/>
  <c r="I106" i="11" s="1"/>
  <c r="G107" i="11"/>
  <c r="I107" i="11" s="1"/>
  <c r="G108" i="11"/>
  <c r="I108" i="11" s="1"/>
  <c r="G109" i="11"/>
  <c r="I109" i="11" s="1"/>
  <c r="G110" i="11"/>
  <c r="I110" i="11" s="1"/>
  <c r="G111" i="11"/>
  <c r="I111" i="11" s="1"/>
  <c r="G112" i="11"/>
  <c r="I112" i="11" s="1"/>
  <c r="G113" i="11"/>
  <c r="I113" i="11" s="1"/>
  <c r="G114" i="11"/>
  <c r="I114" i="11" s="1"/>
  <c r="G115" i="11"/>
  <c r="I115" i="11" s="1"/>
  <c r="G116" i="11"/>
  <c r="I116" i="11" s="1"/>
  <c r="G117" i="11"/>
  <c r="I117" i="11" s="1"/>
  <c r="G118" i="11"/>
  <c r="I118" i="11" s="1"/>
  <c r="G91" i="11"/>
  <c r="I91" i="11" s="1"/>
  <c r="G92" i="11"/>
  <c r="I92" i="11" s="1"/>
  <c r="G93" i="11"/>
  <c r="I93" i="11" s="1"/>
  <c r="H91" i="11"/>
  <c r="H92" i="11"/>
  <c r="H93" i="11"/>
  <c r="H84" i="11"/>
  <c r="H85" i="11"/>
  <c r="H81" i="11"/>
  <c r="H73" i="11"/>
  <c r="H74" i="11"/>
  <c r="H76" i="11"/>
  <c r="H77" i="11"/>
  <c r="H78" i="11"/>
  <c r="H69" i="11"/>
  <c r="H71" i="11"/>
  <c r="H60" i="11"/>
  <c r="H63" i="11"/>
  <c r="H68" i="11"/>
  <c r="H49" i="11"/>
  <c r="H50" i="11"/>
  <c r="H54" i="11"/>
  <c r="H56" i="11"/>
  <c r="H57" i="11"/>
  <c r="H58" i="11"/>
  <c r="G81" i="11"/>
  <c r="I81" i="11" s="1"/>
  <c r="G84" i="11"/>
  <c r="I84" i="11" s="1"/>
  <c r="G85" i="11"/>
  <c r="I85" i="11" s="1"/>
  <c r="G73" i="11"/>
  <c r="I73" i="11" s="1"/>
  <c r="G74" i="11"/>
  <c r="I74" i="11" s="1"/>
  <c r="G76" i="11"/>
  <c r="I76" i="11" s="1"/>
  <c r="G77" i="11"/>
  <c r="I77" i="11" s="1"/>
  <c r="G78" i="11"/>
  <c r="I78" i="11" s="1"/>
  <c r="G69" i="11"/>
  <c r="I69" i="11" s="1"/>
  <c r="G71" i="11"/>
  <c r="I71" i="11" s="1"/>
  <c r="G49" i="11"/>
  <c r="I49" i="11" s="1"/>
  <c r="G50" i="11"/>
  <c r="I50" i="11" s="1"/>
  <c r="G54" i="11"/>
  <c r="I54" i="11" s="1"/>
  <c r="G56" i="11"/>
  <c r="I56" i="11" s="1"/>
  <c r="G57" i="11"/>
  <c r="I57" i="11" s="1"/>
  <c r="G58" i="11"/>
  <c r="I58" i="11" s="1"/>
  <c r="G60" i="11"/>
  <c r="I60" i="11" s="1"/>
  <c r="G63" i="11"/>
  <c r="I63" i="11" s="1"/>
  <c r="G68" i="11"/>
  <c r="I68" i="11" s="1"/>
  <c r="H23" i="11"/>
  <c r="H24" i="11"/>
  <c r="H26" i="11"/>
  <c r="H27" i="11"/>
  <c r="H28" i="11"/>
  <c r="H29" i="11"/>
  <c r="G23" i="11"/>
  <c r="I23" i="11" s="1"/>
  <c r="G24" i="11"/>
  <c r="I24" i="11" s="1"/>
  <c r="G26" i="11"/>
  <c r="I26" i="11" s="1"/>
  <c r="G27" i="11"/>
  <c r="I27" i="11" s="1"/>
  <c r="G28" i="11"/>
  <c r="I28" i="11" s="1"/>
  <c r="G29" i="11"/>
  <c r="I29" i="11" s="1"/>
  <c r="A142" i="11"/>
  <c r="A185" i="11"/>
  <c r="A269" i="11"/>
  <c r="A234" i="11"/>
  <c r="A191" i="11"/>
  <c r="A152" i="11"/>
  <c r="A292" i="11" l="1"/>
  <c r="I87" i="11"/>
  <c r="I134" i="11"/>
  <c r="I142" i="11"/>
  <c r="I191" i="11"/>
  <c r="I41" i="11"/>
  <c r="I226" i="11"/>
  <c r="I269" i="11"/>
  <c r="I94" i="11"/>
  <c r="I234" i="11"/>
  <c r="I263" i="11"/>
  <c r="I185" i="11"/>
  <c r="I32" i="11"/>
  <c r="I152" i="11"/>
  <c r="I292" i="11" l="1"/>
</calcChain>
</file>

<file path=xl/sharedStrings.xml><?xml version="1.0" encoding="utf-8"?>
<sst xmlns="http://schemas.openxmlformats.org/spreadsheetml/2006/main" count="358" uniqueCount="313">
  <si>
    <t>Art.nr.</t>
  </si>
  <si>
    <t>Centrumplattegrond Nijmegen</t>
  </si>
  <si>
    <t>Nat Park Veluwezoom + Deelerwoud</t>
  </si>
  <si>
    <t>Plattegrond Nijmegen Falk</t>
  </si>
  <si>
    <t>Plattegrond Wijchen</t>
  </si>
  <si>
    <t>Struinkaart Gelderse Poort</t>
  </si>
  <si>
    <t>Groesbeek rondom dorp</t>
  </si>
  <si>
    <t>Groesbeek Museumlandschap</t>
  </si>
  <si>
    <t>Groesbeek Oude Landgoederen</t>
  </si>
  <si>
    <t>IVN De But, Vlierenberg</t>
  </si>
  <si>
    <t>IVN Twee Schansen</t>
  </si>
  <si>
    <t>Kabouterroute (Beek-Ubbergen)</t>
  </si>
  <si>
    <t>N 70 (Beek-Ubbergen)</t>
  </si>
  <si>
    <t>Pieterpad deel I</t>
  </si>
  <si>
    <t>Pieterpad deel II</t>
  </si>
  <si>
    <t>SBB kaart Rijk van Nijmegen</t>
  </si>
  <si>
    <t>Streekpad Nijmegen</t>
  </si>
  <si>
    <t>Wandelpadenkaart Groesbeek</t>
  </si>
  <si>
    <t xml:space="preserve">Landelijke fietskaart </t>
  </si>
  <si>
    <t>Holland boek Duits</t>
  </si>
  <si>
    <t>Holland boek Frans</t>
  </si>
  <si>
    <t>Holland boek Japans</t>
  </si>
  <si>
    <t>Holland boek Nederlands</t>
  </si>
  <si>
    <t>Bleekster</t>
  </si>
  <si>
    <t>Emilia van Nassau</t>
  </si>
  <si>
    <t>Kiste Trui</t>
  </si>
  <si>
    <t>Moenen polyester</t>
  </si>
  <si>
    <t>Wasvrouwtje</t>
  </si>
  <si>
    <t>Mountainbikeroutes R.v.N.</t>
  </si>
  <si>
    <t>Artikelnaam</t>
  </si>
  <si>
    <t>Mariken polyester groot</t>
  </si>
  <si>
    <t>Mariken polyester klein</t>
  </si>
  <si>
    <t>Holland boek Italiaans</t>
  </si>
  <si>
    <t>Cult hist wandelen Berg en Dal</t>
  </si>
  <si>
    <t>IVN Groenlanden/Bisonbaai</t>
  </si>
  <si>
    <t>Geopadboekje</t>
  </si>
  <si>
    <t>Autokaart Nederland Basic</t>
  </si>
  <si>
    <t>Cult hist wandelen Groesbeek</t>
  </si>
  <si>
    <t>Fietsroutes</t>
  </si>
  <si>
    <t>Wandelroutes</t>
  </si>
  <si>
    <t>Verdronken dorpen in Gelderland</t>
  </si>
  <si>
    <t>Diversen</t>
  </si>
  <si>
    <t>Luxe verpakking podium cadeaukaart (doosje)</t>
  </si>
  <si>
    <t>Standaard verpakking podium cadeaukaart</t>
  </si>
  <si>
    <t>Van bron tot kraan</t>
  </si>
  <si>
    <t>Fietsatlas</t>
  </si>
  <si>
    <t>Souvenirs Nijmegen</t>
  </si>
  <si>
    <t>Kaasschaaf</t>
  </si>
  <si>
    <t>Speelkaarten tegel</t>
  </si>
  <si>
    <t>Fotoboekje Holland diverse talen, blauwe voorzijde</t>
  </si>
  <si>
    <t>op = op, gaat uit assortiment</t>
  </si>
  <si>
    <t>Topografische kaart 46D, Boxmeer</t>
  </si>
  <si>
    <t>Factuuradres</t>
  </si>
  <si>
    <t>Plattegronden en Kaarten</t>
  </si>
  <si>
    <t>BTW</t>
  </si>
  <si>
    <t>Korting</t>
  </si>
  <si>
    <t>Bestelling (aantal stuks)</t>
  </si>
  <si>
    <t>Adviesprijs  (incl. BTW)</t>
  </si>
  <si>
    <t>Totaal</t>
  </si>
  <si>
    <t>E-mailadres</t>
  </si>
  <si>
    <t>Adres</t>
  </si>
  <si>
    <t>Postcode</t>
  </si>
  <si>
    <t>Plaats</t>
  </si>
  <si>
    <t>Afleveradres:</t>
  </si>
  <si>
    <t>Sub totaal</t>
  </si>
  <si>
    <r>
      <t xml:space="preserve">Stadsgids Arnhem </t>
    </r>
    <r>
      <rPr>
        <b/>
        <sz val="10"/>
        <rFont val="Arial"/>
        <family val="2"/>
      </rPr>
      <t>DUI.</t>
    </r>
    <r>
      <rPr>
        <sz val="10"/>
        <rFont val="Arial"/>
        <family val="2"/>
      </rPr>
      <t xml:space="preserve"> (inl Stadswandeling)</t>
    </r>
  </si>
  <si>
    <r>
      <t>Stadsgids Arnhem</t>
    </r>
    <r>
      <rPr>
        <b/>
        <sz val="10"/>
        <rFont val="Arial"/>
        <family val="2"/>
      </rPr>
      <t xml:space="preserve"> ENG.</t>
    </r>
    <r>
      <rPr>
        <sz val="10"/>
        <rFont val="Arial"/>
        <family val="2"/>
      </rPr>
      <t xml:space="preserve"> (inl Stadswandeling)</t>
    </r>
  </si>
  <si>
    <r>
      <t xml:space="preserve">Stadsgids Arnhem </t>
    </r>
    <r>
      <rPr>
        <b/>
        <sz val="10"/>
        <rFont val="Arial"/>
        <family val="2"/>
      </rPr>
      <t>NED.</t>
    </r>
    <r>
      <rPr>
        <sz val="10"/>
        <rFont val="Arial"/>
        <family val="2"/>
      </rPr>
      <t xml:space="preserve"> (incl stadswandeling)</t>
    </r>
  </si>
  <si>
    <t>Knooppunten fietsroutes</t>
  </si>
  <si>
    <t>Boeken/brochures regio</t>
  </si>
  <si>
    <t>BTW Bedrag per stuk</t>
  </si>
  <si>
    <t>Boek/brochures Nederland</t>
  </si>
  <si>
    <t>Kook ook Holland NL</t>
  </si>
  <si>
    <t>Lepeltje Cenakelkerk (H.Landstichting)</t>
  </si>
  <si>
    <t>Lepeltje Waaggebouw</t>
  </si>
  <si>
    <t>Mariken brons klein</t>
  </si>
  <si>
    <t>Souvenirs Holland / DB</t>
  </si>
  <si>
    <t>Cadeauverpakkingen diverse cadeaubonnen</t>
  </si>
  <si>
    <t>Te tekenen bij ontvangst goederen</t>
  </si>
  <si>
    <t>Ik kom de bestelling zelf afhalen bij VVV Nijmegen*</t>
  </si>
  <si>
    <t>Opmerkingen</t>
  </si>
  <si>
    <t>Toelichting bij het invullen van de bestellijst</t>
  </si>
  <si>
    <t>Wanneer u een bestelling wilt doen bij de VVV volgt u onderstaande stappen</t>
  </si>
  <si>
    <t>Stap</t>
  </si>
  <si>
    <t>Toelichting</t>
  </si>
  <si>
    <t>Heeft u verder vragen of opmerkingen, vul deze dan onderstaand in. Bedankt voor uw feedback.</t>
  </si>
  <si>
    <t>Sneeuwbal small</t>
  </si>
  <si>
    <t>Maasduinen Cultuur Landschap</t>
  </si>
  <si>
    <t>Afb. stap 1</t>
  </si>
  <si>
    <t>Afb. stap 2</t>
  </si>
  <si>
    <t>Afb. stap 3</t>
  </si>
  <si>
    <t>Afb. stap 4</t>
  </si>
  <si>
    <t>Uw prijs (excl. BTW per stuk)</t>
  </si>
  <si>
    <t>(Sub) Totaal (excl. BTW)</t>
  </si>
  <si>
    <t>Fotoboek Nijmegen</t>
  </si>
  <si>
    <t>Sleutelhanger 2 DB Klompjes</t>
  </si>
  <si>
    <t>Topografische kaart 40D, Gendt</t>
  </si>
  <si>
    <t>n.v.t.</t>
  </si>
  <si>
    <t>te bestellen bij Pedaleurs in Malden (pedaleurs.nl)</t>
  </si>
  <si>
    <t>Fietskaart Falk 06. Kop van Overijssel</t>
  </si>
  <si>
    <t>Fietskaart Falk 03. Friese Meren</t>
  </si>
  <si>
    <t>Fietskaart Falk 02. Waddeneilanden</t>
  </si>
  <si>
    <t>Fietskaart Falk 01. Groningen</t>
  </si>
  <si>
    <t>Fietskaart Falk 05. Drenthe-Oost</t>
  </si>
  <si>
    <t>Fietskaart Falk 04. Drenthe-West</t>
  </si>
  <si>
    <t>Fietskaart Falk 07. Vechtdal en Salland</t>
  </si>
  <si>
    <t>Fietskaart Falk 08. Twente</t>
  </si>
  <si>
    <t>Fietskaart Falk 09. Veluwe</t>
  </si>
  <si>
    <t>Fietskaart Falk 10. Achterhoek</t>
  </si>
  <si>
    <t>Fietskaart Falk 11. Rivierenland</t>
  </si>
  <si>
    <t>Fietskaart Falk 12 Utrechtse Heuvelrug</t>
  </si>
  <si>
    <t>Fietskaart Falk 13 Kop van Holland</t>
  </si>
  <si>
    <t>Fietskaart Falk 14 Zuid-Holland-Noord</t>
  </si>
  <si>
    <t>Fietskaart Falk 16 Zeeuwse Eilanden</t>
  </si>
  <si>
    <t>Fietskaart Falk 17 West-en Midden-Brabant</t>
  </si>
  <si>
    <t>Fietskaart Falk 18 Kempenland</t>
  </si>
  <si>
    <t>Fietskaart Falk 19 Noord-Limburg</t>
  </si>
  <si>
    <t>Fietskaart Falk 20 Midden- en Zuid-Limburg</t>
  </si>
  <si>
    <t>Fietskaart Falk 21 Graftschaft- Bentheim</t>
  </si>
  <si>
    <t>Prijs- en wijzigingen in assortiment voorbehouden</t>
  </si>
  <si>
    <t>Afb. stap 5</t>
  </si>
  <si>
    <t>Bedrijfsnaam</t>
  </si>
  <si>
    <t>Contactpersoon</t>
  </si>
  <si>
    <t xml:space="preserve">Telefoonnummer </t>
  </si>
  <si>
    <r>
      <t xml:space="preserve">Snoepblik "Lieve Groetjes Nijmegen" </t>
    </r>
    <r>
      <rPr>
        <sz val="8"/>
        <rFont val="Arial"/>
        <family val="2"/>
      </rPr>
      <t>hartjes</t>
    </r>
  </si>
  <si>
    <r>
      <t xml:space="preserve">Snoepblik "Blik uit Nijmegen" </t>
    </r>
    <r>
      <rPr>
        <sz val="8"/>
        <rFont val="Arial"/>
        <family val="2"/>
      </rPr>
      <t>winegums</t>
    </r>
  </si>
  <si>
    <t>Theedoek blauw (motief molen)</t>
  </si>
  <si>
    <t>Theedoek rood (motief molen)</t>
  </si>
  <si>
    <t>Keukendoek blauw (motief molen)</t>
  </si>
  <si>
    <t>Keukendoek rood (motief molen</t>
  </si>
  <si>
    <t>Historische buitenplaatsen op de Veluwezoom</t>
  </si>
  <si>
    <t>Souvenirs Arnhem</t>
  </si>
  <si>
    <t>Vingerhoedje John Frostbrug</t>
  </si>
  <si>
    <t>Vingerhoedje Wapen van Arnhem</t>
  </si>
  <si>
    <t>Lepeltje Belvedère</t>
  </si>
  <si>
    <t>Bezembinder klein</t>
  </si>
  <si>
    <t>Bezembinder groot</t>
  </si>
  <si>
    <t>Wandelr Beekhuizen en Biljoen</t>
  </si>
  <si>
    <t>Cultuur historische fietsroute Oosterbeek</t>
  </si>
  <si>
    <t>Cadeaudoosje bedankt</t>
  </si>
  <si>
    <t>Centrumplattegrond Arnhem</t>
  </si>
  <si>
    <t>Wandelr Spankeren en Laag-Soeren</t>
  </si>
  <si>
    <r>
      <t xml:space="preserve">Stadsgids Nijmegen </t>
    </r>
    <r>
      <rPr>
        <b/>
        <sz val="10"/>
        <rFont val="Arial"/>
        <family val="2"/>
      </rPr>
      <t>DUI.</t>
    </r>
    <r>
      <rPr>
        <sz val="10"/>
        <rFont val="Arial"/>
        <family val="2"/>
      </rPr>
      <t xml:space="preserve"> (inl Stadswandeling)</t>
    </r>
  </si>
  <si>
    <r>
      <t>Stadsgids Nijmegen</t>
    </r>
    <r>
      <rPr>
        <b/>
        <sz val="10"/>
        <rFont val="Arial"/>
        <family val="2"/>
      </rPr>
      <t xml:space="preserve"> ENG.</t>
    </r>
    <r>
      <rPr>
        <sz val="10"/>
        <rFont val="Arial"/>
        <family val="2"/>
      </rPr>
      <t xml:space="preserve"> (inl Stadswandeling)</t>
    </r>
  </si>
  <si>
    <r>
      <t xml:space="preserve">Stadsgids Nijmegen </t>
    </r>
    <r>
      <rPr>
        <b/>
        <sz val="10"/>
        <rFont val="Arial"/>
        <family val="2"/>
      </rPr>
      <t>NED.</t>
    </r>
    <r>
      <rPr>
        <sz val="10"/>
        <rFont val="Arial"/>
        <family val="2"/>
      </rPr>
      <t xml:space="preserve"> (incl stadswandeling)</t>
    </r>
  </si>
  <si>
    <t>Molen Delfts Blauw groot</t>
  </si>
  <si>
    <t>Cadeaudoosje prettige feestdagen wit</t>
  </si>
  <si>
    <t>Cadeaudoosje prettige feestdagen rood</t>
  </si>
  <si>
    <t>Standaard verp. podium cadeaukaart feestdagen</t>
  </si>
  <si>
    <t>Brandhaarden Bombardement Wandeling Nijm.</t>
  </si>
  <si>
    <t>Magneet 1 klompje geel</t>
  </si>
  <si>
    <t>Magneet 1 klompje blauw</t>
  </si>
  <si>
    <t>Magneet 1 klompje rood</t>
  </si>
  <si>
    <t>Vul bovenaan in de velden uw contactgegevens in en vul in wat het juiste factuuradres is. Wanneer u ervoor kiest om de artikelen af te laten leveren dient u ook het afleveradres in te vullen.</t>
  </si>
  <si>
    <t>U kunt nu producten gaan bestellen. Met de toetscombinatie "Ctrl+F" opent u de zoekfunctie en zoekt u eenvoudig op productnaam, plaatsnaam, etc. Vul in de eerste kolom (kolom A) het aantal artikelen in bij de betreffende artikelsoort die u wilt bestellen. Onze artikelen zijn gerubriceerd per categorie. Uw (sub)totaal bedrag wordt automatisch berekend.</t>
  </si>
  <si>
    <t>Scroll naar beneden en zie in de laatste regel het totaal van uw bestelling in aantal artikelen en in bedrag inclusief BTW.</t>
  </si>
  <si>
    <t>Zet een kruisje in het veld over het afleveren of ophalen van de bestellen (wat voor u van toepassing is).</t>
  </si>
  <si>
    <t>Freedom Trail Arnhem</t>
  </si>
  <si>
    <t xml:space="preserve">Cult Hist wandelen Sint-Jansberg </t>
  </si>
  <si>
    <t>NIEUW in ons assortiment</t>
  </si>
  <si>
    <t>Cult Hist wandelen Wolfheze</t>
  </si>
  <si>
    <t>Mok I love Nijmegen</t>
  </si>
  <si>
    <t>Vingerhoedje Waalbrug Nijmegen</t>
  </si>
  <si>
    <t>Wandelroutenetwerk RvN zuid (knooppunten)</t>
  </si>
  <si>
    <t>Falk Knooppunten wijzer</t>
  </si>
  <si>
    <t>Falk Knooppunten wijzer blanco kaartjes</t>
  </si>
  <si>
    <t>Magneet 2 klompjes DB</t>
  </si>
  <si>
    <t>Molen Delfts Blauw klein op huis</t>
  </si>
  <si>
    <t>Cult hist wandelen Klever Reichswald NL</t>
  </si>
  <si>
    <t>Kussendpaar groot Delfts Blauw</t>
  </si>
  <si>
    <t>Magneet Nijmegen Grote Markt</t>
  </si>
  <si>
    <t>Magneet Nijmegen Bloemenwapen</t>
  </si>
  <si>
    <t>Rondje Park Lingezegen</t>
  </si>
  <si>
    <t>Servetten tegels Delfts Blauw</t>
  </si>
  <si>
    <t>BBQ schort tegels</t>
  </si>
  <si>
    <t>Pannenlap tegels</t>
  </si>
  <si>
    <t>Ovenwant Tegels</t>
  </si>
  <si>
    <t>IVN De Duivelsberg</t>
  </si>
  <si>
    <t>IVN Heerlijkheid Beek</t>
  </si>
  <si>
    <t>Cadeaudoosje gefeliciteerd (blauw)</t>
  </si>
  <si>
    <t>Cadeaudoosje van harte (groen-blauw-oranje)</t>
  </si>
  <si>
    <t>Cadeaudoosje algemeen (oranje)</t>
  </si>
  <si>
    <t>Cadeaukoker bedankt</t>
  </si>
  <si>
    <t>Cadeaukoker gefeliciteerd</t>
  </si>
  <si>
    <t>Cadeaukoker kerst</t>
  </si>
  <si>
    <t>Gratis verkrijgbaar via gemeente wijchen.</t>
  </si>
  <si>
    <t>Geopaden op de stuwwal</t>
  </si>
  <si>
    <r>
      <t xml:space="preserve">Snoepblik "Heimweetjes Nijmegen" </t>
    </r>
    <r>
      <rPr>
        <sz val="8"/>
        <rFont val="Arial"/>
        <family val="2"/>
      </rPr>
      <t>muntdrop</t>
    </r>
  </si>
  <si>
    <t>Klompjes DB met RWB lint groot 12 cm</t>
  </si>
  <si>
    <t>Klompjes DB met RWB lint middel 8 cm</t>
  </si>
  <si>
    <t>Klompjes DB met RWB lint klein 4 cm</t>
  </si>
  <si>
    <t>Renkumse &amp; Heelsumse Beekdalen</t>
  </si>
  <si>
    <t>Oosterbeekse &amp; Doorwerthse beken</t>
  </si>
  <si>
    <t>Monumentaal groen Arnhemse parken</t>
  </si>
  <si>
    <t>Liberation Route Heumen, Cuijk, Grave, Mook</t>
  </si>
  <si>
    <t>Stroopwafels in blik</t>
  </si>
  <si>
    <t>Loop naar de Mookerhei</t>
  </si>
  <si>
    <t>Algemeen</t>
  </si>
  <si>
    <t>Drukwerken VVV</t>
  </si>
  <si>
    <t>VVV Cadeaubonnen</t>
  </si>
  <si>
    <t>Ik wil dat deze bestelling wordt afgeleverd. Zie onze gewijzigde leveringsvoorwaarden! *</t>
  </si>
  <si>
    <t>Liberationroute Display inclusief 15 folders</t>
  </si>
  <si>
    <t xml:space="preserve">NE/ENG/ DU. </t>
  </si>
  <si>
    <t>Nationale Dinercheque lege pasjes</t>
  </si>
  <si>
    <t>Nationale Bioscoopbon lege pasjes</t>
  </si>
  <si>
    <t>Podiumcadeaukaart lege pasjes</t>
  </si>
  <si>
    <t>VVV Lekker Weg Card</t>
  </si>
  <si>
    <t>Tulppen</t>
  </si>
  <si>
    <t>Wederopbouw 1940-1965 Wijchen</t>
  </si>
  <si>
    <r>
      <t>IVN Mookerheide en Sint Jansberg</t>
    </r>
    <r>
      <rPr>
        <sz val="8"/>
        <rFont val="Arial"/>
        <family val="2"/>
      </rPr>
      <t xml:space="preserve"> (2 wandelingen)</t>
    </r>
  </si>
  <si>
    <t>Kadomapje feestdagen rood</t>
  </si>
  <si>
    <t>Kadomapje kerstboom</t>
  </si>
  <si>
    <t>Kadomapje feestdagen grijs met roze strik</t>
  </si>
  <si>
    <t xml:space="preserve">Kadomapje Sinterklaas </t>
  </si>
  <si>
    <t>Land van Maas en Waalroute</t>
  </si>
  <si>
    <t>Reichswaldroute NL</t>
  </si>
  <si>
    <t>Sleutelhanger Nijmegen bloemenwapen</t>
  </si>
  <si>
    <t>Filmblik Nat. Bioscoopbon (geschikt voor pasjes)</t>
  </si>
  <si>
    <t>Trage Paden Gelderse Vallei (topografische kaart )</t>
  </si>
  <si>
    <t>Topografische Kaart Rijk v Nijmegen (topogr. Krt)</t>
  </si>
  <si>
    <t xml:space="preserve">snoepblik "Heimweetjes" </t>
  </si>
  <si>
    <t>Ooijroute</t>
  </si>
  <si>
    <t>Rondje Pontje</t>
  </si>
  <si>
    <t>Maasroute</t>
  </si>
  <si>
    <t>Wijnroute</t>
  </si>
  <si>
    <t>Liberation Route Nijmegen</t>
  </si>
  <si>
    <t>Rondje Overbetuwe</t>
  </si>
  <si>
    <t>Rondje Liemers</t>
  </si>
  <si>
    <t xml:space="preserve">Giro Arnhem </t>
  </si>
  <si>
    <t>Cult. Historie in het land van Maas en Waal</t>
  </si>
  <si>
    <t>Gratis!</t>
  </si>
  <si>
    <t>IVN Heumensoord en Maldens Vlak</t>
  </si>
  <si>
    <t>Brandhaarden bevrijding september 1944</t>
  </si>
  <si>
    <t>BBQ schort tulpen rood</t>
  </si>
  <si>
    <t>Kadomapje Madeliefste</t>
  </si>
  <si>
    <t>Standaard verpakking gefeliciteerd podiumkaart</t>
  </si>
  <si>
    <t>Kadomapje Voor de liefste Vader</t>
  </si>
  <si>
    <t>Kadomapje Just Married</t>
  </si>
  <si>
    <t>Cadeaudoosje Voor Jou</t>
  </si>
  <si>
    <t>Wandelkaart Reichswald</t>
  </si>
  <si>
    <t>Kijk voor de leveringsvoorwaarden op het tabblad "leveringsvoorwaarden"</t>
  </si>
  <si>
    <t>Fiets door de Tachtigjarig oorlog</t>
  </si>
  <si>
    <t>Wanderrung zur Mookerheide</t>
  </si>
  <si>
    <t>Luxe achter de Limes</t>
  </si>
  <si>
    <t>IVN Dekkerswald &amp; Kraaiendal</t>
  </si>
  <si>
    <t>Fietskaart Regio Arnhem Nijmegen</t>
  </si>
  <si>
    <t>incl. knooppunten en div dorpen</t>
  </si>
  <si>
    <t>op=op, gaat uit het assortiment</t>
  </si>
  <si>
    <t>Scheurblok</t>
  </si>
  <si>
    <t>VVV cadeaukaart lege pasjes</t>
  </si>
  <si>
    <t>Cadeaukaarten diversen</t>
  </si>
  <si>
    <t>Plattegrond Arnhem Falk</t>
  </si>
  <si>
    <t xml:space="preserve">Topografische kaart 40C, Nijmegen </t>
  </si>
  <si>
    <t>IVN Stadswaard</t>
  </si>
  <si>
    <t>Stadsgidsen</t>
  </si>
  <si>
    <t>Wandelpadenkaart Ooijpolder en Duffelt</t>
  </si>
  <si>
    <t>Tijdelijk niet leverbaar</t>
  </si>
  <si>
    <t>Op=op (niet meer beschikbaar bij VVV Nederland)</t>
  </si>
  <si>
    <t>Mini-map Betuwe</t>
  </si>
  <si>
    <t>Mini-map Wandelen in Berg en Dal</t>
  </si>
  <si>
    <t>IVN Bronnenbos en Ooijpolder</t>
  </si>
  <si>
    <t>Magneet Fiets Nijmegen</t>
  </si>
  <si>
    <t>Koffielikeur Nijmegen</t>
  </si>
  <si>
    <t>Nimweegse Nuilertjes (dropjes)</t>
  </si>
  <si>
    <t>Mok Valkhofkapel</t>
  </si>
  <si>
    <t>Sleutelhanger fiets Nijmegen</t>
  </si>
  <si>
    <t>Sleutelhanger Nijmegen Grote Markt</t>
  </si>
  <si>
    <t>Sleutelhanger 3 bedels Waagh/ Oversteek</t>
  </si>
  <si>
    <t>Sleutelhanger 3 bedels Wapen / Kruittoren</t>
  </si>
  <si>
    <t>Sleutelhanger hart Oversteek/ Stevenstoren</t>
  </si>
  <si>
    <t>Servetten tulpen DB</t>
  </si>
  <si>
    <t>Servetten tulpen rood</t>
  </si>
  <si>
    <t>Senseomok tulpen DB</t>
  </si>
  <si>
    <t>Senseomok tulpen Rood</t>
  </si>
  <si>
    <t>Paraplu Tulpen DB</t>
  </si>
  <si>
    <t>NIEUWE UITGAVE!</t>
  </si>
  <si>
    <t>Bestellijst VVV/Toerisme Veluwe Arnhem Nijmegen</t>
  </si>
  <si>
    <r>
      <t xml:space="preserve">Toelichting: Voor toelichting over hoe dit bestelformulier te gebruiken zie tabblad "Toelichting". </t>
    </r>
    <r>
      <rPr>
        <b/>
        <i/>
        <sz val="10"/>
        <rFont val="Arial"/>
        <family val="2"/>
      </rPr>
      <t>Genoemde korting geldt uitsluitend voor de wederverkopers die VVV en/of marketingparticipant zijn van Toerisme Veluwe Arnhem Nijmegen.</t>
    </r>
  </si>
  <si>
    <r>
      <t xml:space="preserve">Gratis brochures Toerisme Veluwe Arnhem Nijmegen </t>
    </r>
    <r>
      <rPr>
        <b/>
        <sz val="10"/>
        <rFont val="Arial"/>
        <family val="2"/>
      </rPr>
      <t>(voor alle onderstaande producten geldt op = op)</t>
    </r>
  </si>
  <si>
    <t xml:space="preserve">De levertijd is maximaal 10  werkdagen na besteldatum. 
Bezorging is kosteloos met een minimum afname van 
€ 500. Bij bestellingen onder dit bedrag worden € 15,00 bezorgkosten in rekening gebracht. Betaling dient te geschieden binnen 14 dagen na factuurdatum, op een door Toerisme Veluwe Arnhem Nijmegen aan te geven wijze. Bij bestelling op rekening wordt  een bedrag voor administratiekosten in rekening gebracht. Voor het overige gelden alle voorwaarden als genoemd in de VVV cadeaubon wederverkopersovereenkomst. 
</t>
  </si>
  <si>
    <t>Binnen deze algemene leveringsvoorwaarden worden onder andere de volgende definities en begrippen gehanteerd.
Vereniging voor Vreemdelingenverkeer: in deze voorwaarden verder te noemen ‘’VVV’’. 
Opdrachtgever: een klant welke nader wordt gespecificeerd in de vrijblijvende aanbieding van Toerisme Veluwe Arnhem Nijmegen. 
Opdracht: het ten gunste van de opdrachtgever ontwikkelen en/of leveren van producten en diensten
Overeenkomst: een overeenkomst tussen Toerisme Veluwe Arnhem Nijmegen en een opdrachtgever ter zake de levering van producten en/of diensten zoals beschreven in de aanbieding. 
Schriftelijk: per document getekend door partijen, of per brief, fax, e-mail en enigerlei andere middelen zoals door partijen overeengekomen.
Op alle aanbiedingen van en overeenkomsten met Toerisme Veluwe Arnhem Nijmegen zijn deze algemene leveringsvoorwaarden van toepassing. Afspraken, regelingen en voorwaarden welke van deze voorwaarden afwijken, gelden slechts indien en voor zover door Toerisme Veluwe Arnhem Nijmegen uitdrukkelijk schriftelijk bevestigd, en laten voor het overige deze voorwaarden volledig in stand.</t>
  </si>
  <si>
    <t>Radwanderkarte Kreis Kleve</t>
  </si>
  <si>
    <t>Nieuwe uitgave beschikbaar</t>
  </si>
  <si>
    <t>Brandhaarden bevrijding september 1944 ENGELS</t>
  </si>
  <si>
    <t>Bezoekersmagazine Nijmegen 2019</t>
  </si>
  <si>
    <t>Bezoekersmagazine Arnhem 2019</t>
  </si>
  <si>
    <t>Magazine Veluwe, Arnhem, Nijmegen Engels '19</t>
  </si>
  <si>
    <t>Magazine Veluwe, Arnhem, Nijmegen Duits '19</t>
  </si>
  <si>
    <t>To Go fietsroutes Nijmegen</t>
  </si>
  <si>
    <t>To Go fietsroute Veluwe</t>
  </si>
  <si>
    <t>To Go fietsroutes Arnhem</t>
  </si>
  <si>
    <t>To Go Minimap Veluwe</t>
  </si>
  <si>
    <t>Bezoekersmagazine Veluwe 2019</t>
  </si>
  <si>
    <t xml:space="preserve">Toerisme Veluwe Arnhem Nijmegen is niet verantwoordelijk voor mogelijk onjuiste inhoud van de producten van externe leveranciers. 
Alle leveranties geschieden tegen de in de bestellijst genoemde tarieven; prijswijzigingen voorbehouden. Vermelde kortingspercentages zijn alleen van toepassing bij een minimale afname van 10 stuks per vermeld artikel. 
Indien een externe leverancier van één van vermelde producten het tarief tussentijds verhoogt en dit door Toerisme Veluwe Arnhem Nijmegen niet in de bestellijst is verwerkt, wordt het dan geldende nieuwe tarief in rekening gebracht. 
Alle bestellingen dienen per e-mail via het bestelformulier te worden gericht aan bestellingen@visitaarnhemnijmegen.nl; In het onderwerp van de e-mail vermeldt u ‘’Bestelling VVV Producten’’. U vermeldt de volledige contactgegevens van het afleveradres en het factuuradres indien deze afwijkt van het afleveradres. 
Bestellingen kunnen eens per week gedaan worden, of over een langere periode (bijvoorbeeld eens per twee weken). 
Bezorging geschiedt op de even weken in het Rijk van Nijmegen en op de oneven weken in de regio Arnhem en Zuid-Veluwezoom. Levertijd is 5 tot 8 werkdagen na besteldatum. Waar mogelijk worden bestellingen eerder afgeleverd dan de hierboven genoemde leveringsweken en regio’s. 
De wederpartij/ontvanger is verplicht het geleverde direct na aflevering te controleren op correcte hoeveelheid, kwaliteit en eventuele afwijking van de producten. De wederpartij/ontvanger tekent direct bij levering voor ontvangst. Na akkoord op de levering is reclameren niet meer mogelijk. Bezorging is kosteloos binnen het werkgebied van Toerisme Veluwe Arnhem Nijmegen, de regio Arnhem Nijmegen. Postverzending tegen geldende posttarieven. 
De op de bestellijst genoemde kortingen en mogelijkheid tot bezorgen gelden uitsluitend voor VVV vestigingen, VVV agentschappen, VVV i-points en alle marketingparticipanten van Toerisme Veluwe Arnhem Nijmegen De genoemde kortingen gelden vanaf 10 stuks, ongeacht de samenstelling van de producten. Betaling dient te geschieden binnen 14 dagen na factuurdatum, op een door Toerisme Veluwe Arnhem Nijmegen aan te geven wijze. 
</t>
  </si>
  <si>
    <t>Dit bestelformulier e-mailen naar bestellingen@visitarnhemnijmegen.nl</t>
  </si>
  <si>
    <t>Bovenstaande is een selecie van onze leveringsvoorwaarden. Voor de volledige leveringsvoorwaarden verwijzen wij u naar onze website: https://www.toerismevan.nl/visitarnhemnijmegen/doe-mee/leveringsvoorwaarden/</t>
  </si>
  <si>
    <t>Op</t>
  </si>
  <si>
    <t>Uitverkocht, nieuwe druk planning 2019</t>
  </si>
  <si>
    <t>Wandelen buiten de binnenstad van Nijmegen</t>
  </si>
  <si>
    <t>Laatste exemplaren, herdruk nog niet bekend</t>
  </si>
  <si>
    <t>tijdelijk niet leverbaar ivm slechte kwaliteit.</t>
  </si>
  <si>
    <t>Kadomapje Voor Jou</t>
  </si>
  <si>
    <t>Kadomapje Champagneglazzen</t>
  </si>
  <si>
    <t>Kadomapje Bedankt</t>
  </si>
  <si>
    <t>Kadomapje gefeliciteerd</t>
  </si>
  <si>
    <t>NIEUWE UITGAVE BESCHIKBAAR</t>
  </si>
  <si>
    <t>UITVERKOCHT</t>
  </si>
  <si>
    <t>Magneet Molen (bruin)</t>
  </si>
  <si>
    <t>Magneet molen Delfts Blauw</t>
  </si>
  <si>
    <t>uitverkocht, herdruk nog niet klaar</t>
  </si>
  <si>
    <t>Assortiment per 30-8-2019</t>
  </si>
  <si>
    <t>Beleef Mook in de Tachtigjarige oorlog</t>
  </si>
  <si>
    <r>
      <t>Klik linksboven op "Bestand", kies "Opslaan als.." en sla het bestelformulier op (bijvoorbeeld als VVV bestellijst &lt;&lt;</t>
    </r>
    <r>
      <rPr>
        <i/>
        <sz val="10"/>
        <rFont val="Arial"/>
        <family val="2"/>
      </rPr>
      <t>Uw bedrijfsnaam</t>
    </r>
    <r>
      <rPr>
        <sz val="10"/>
        <rFont val="Arial"/>
        <family val="2"/>
      </rPr>
      <t>&gt;&gt;.xlsx) en e-mail het bestand naar bestellingen@visitarnhemnijmegen.nl o.v.v. "Bestelling VVV producten"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</si>
</sst>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quot;€&quot;\ * #,##0.00_ ;_ &quot;€&quot;\ * \-#,##0.00_ ;_ &quot;€&quot;\ * &quot;-&quot;??_ ;_ @_ "/>
    <numFmt numFmtId="164" formatCode="_-&quot;€&quot;\ * #,##0.00_-;_-&quot;€&quot;\ * #,##0.00\-;_-&quot;€&quot;\ * &quot;-&quot;??_-;_-@_-"/>
    <numFmt numFmtId="165" formatCode="_-* #,##0.00_-;_-* #,##0.00\-;_-* &quot;-&quot;??_-;_-@_-"/>
    <numFmt numFmtId="166" formatCode="&quot;€&quot;\ #,##0.00"/>
  </numFmts>
  <fonts count="20" x14ac:knownFonts="1">
    <font>
      <sz val="10"/>
      <name val="Arial"/>
    </font>
    <font>
      <sz val="10"/>
      <name val="Arial"/>
      <family val="2"/>
    </font>
    <font>
      <sz val="10"/>
      <name val="Arial"/>
      <family val="2"/>
    </font>
    <font>
      <b/>
      <sz val="10"/>
      <name val="Arial"/>
      <family val="2"/>
    </font>
    <font>
      <sz val="8"/>
      <name val="Arial"/>
      <family val="2"/>
    </font>
    <font>
      <sz val="11"/>
      <name val="Arial"/>
      <family val="2"/>
    </font>
    <font>
      <b/>
      <sz val="16"/>
      <name val="Arial"/>
      <family val="2"/>
    </font>
    <font>
      <i/>
      <sz val="8"/>
      <name val="Arial"/>
      <family val="2"/>
    </font>
    <font>
      <i/>
      <sz val="10"/>
      <name val="Arial"/>
      <family val="2"/>
    </font>
    <font>
      <b/>
      <i/>
      <sz val="10"/>
      <name val="Arial"/>
      <family val="2"/>
    </font>
    <font>
      <b/>
      <sz val="14"/>
      <name val="Arial"/>
      <family val="2"/>
    </font>
    <font>
      <u/>
      <sz val="10"/>
      <name val="Arial"/>
      <family val="2"/>
    </font>
    <font>
      <sz val="11"/>
      <color theme="1"/>
      <name val="Calibri"/>
      <family val="2"/>
      <scheme val="minor"/>
    </font>
    <font>
      <u/>
      <sz val="10"/>
      <color theme="10"/>
      <name val="Arial"/>
      <family val="2"/>
    </font>
    <font>
      <u/>
      <sz val="11"/>
      <color theme="10"/>
      <name val="Calibri"/>
      <family val="2"/>
      <scheme val="minor"/>
    </font>
    <font>
      <b/>
      <sz val="12"/>
      <color theme="0"/>
      <name val="Arial"/>
      <family val="2"/>
    </font>
    <font>
      <b/>
      <sz val="10"/>
      <color theme="0"/>
      <name val="Arial"/>
      <family val="2"/>
    </font>
    <font>
      <b/>
      <sz val="9"/>
      <name val="Arial"/>
      <family val="2"/>
    </font>
    <font>
      <i/>
      <sz val="11"/>
      <color rgb="FFFF0000"/>
      <name val="Arial"/>
      <family val="2"/>
    </font>
    <font>
      <sz val="11"/>
      <color rgb="FFFF0000"/>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3399"/>
        <bgColor indexed="64"/>
      </patternFill>
    </fill>
    <fill>
      <patternFill patternType="solid">
        <fgColor rgb="FFFFFF0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6">
    <xf numFmtId="0" fontId="0" fillId="0" borderId="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4" fillId="0" borderId="0" applyNumberForma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0" fontId="1" fillId="0" borderId="0"/>
    <xf numFmtId="0" fontId="12" fillId="0" borderId="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4" fontId="12" fillId="0" borderId="0" applyFont="0" applyFill="0" applyBorder="0" applyAlignment="0" applyProtection="0"/>
  </cellStyleXfs>
  <cellXfs count="211">
    <xf numFmtId="0" fontId="0" fillId="0" borderId="0" xfId="0"/>
    <xf numFmtId="0" fontId="2" fillId="0" borderId="0" xfId="0" applyFont="1"/>
    <xf numFmtId="0" fontId="0" fillId="0" borderId="0" xfId="0" applyFill="1"/>
    <xf numFmtId="0" fontId="3" fillId="0" borderId="0" xfId="0" applyFont="1" applyFill="1" applyBorder="1" applyAlignment="1">
      <alignment horizontal="left"/>
    </xf>
    <xf numFmtId="0" fontId="0" fillId="0" borderId="0" xfId="0" applyAlignment="1">
      <alignment horizontal="center"/>
    </xf>
    <xf numFmtId="0" fontId="0" fillId="0" borderId="0" xfId="0" applyAlignment="1">
      <alignment horizontal="right"/>
    </xf>
    <xf numFmtId="0" fontId="0" fillId="0" borderId="0" xfId="0" applyAlignment="1">
      <alignment horizontal="left"/>
    </xf>
    <xf numFmtId="166" fontId="2" fillId="0" borderId="1" xfId="0" applyNumberFormat="1" applyFont="1" applyFill="1" applyBorder="1" applyAlignment="1">
      <alignment horizontal="center"/>
    </xf>
    <xf numFmtId="0" fontId="3" fillId="0" borderId="0" xfId="0" applyFont="1" applyAlignment="1">
      <alignment horizontal="right"/>
    </xf>
    <xf numFmtId="0" fontId="2" fillId="0" borderId="1" xfId="0" applyFont="1" applyFill="1" applyBorder="1" applyAlignment="1">
      <alignment horizontal="right"/>
    </xf>
    <xf numFmtId="0" fontId="2" fillId="0" borderId="1" xfId="0" applyFont="1" applyBorder="1" applyAlignment="1">
      <alignment horizontal="right"/>
    </xf>
    <xf numFmtId="0" fontId="2" fillId="0" borderId="1" xfId="0" applyFont="1" applyFill="1" applyBorder="1" applyAlignment="1">
      <alignment horizontal="left"/>
    </xf>
    <xf numFmtId="164" fontId="2" fillId="0" borderId="1" xfId="12" applyFont="1" applyFill="1" applyBorder="1" applyAlignment="1">
      <alignment horizontal="right"/>
    </xf>
    <xf numFmtId="164" fontId="2" fillId="0" borderId="2" xfId="12" applyFont="1" applyFill="1" applyBorder="1" applyAlignment="1">
      <alignment horizontal="right"/>
    </xf>
    <xf numFmtId="9" fontId="2" fillId="0" borderId="1" xfId="6" applyFont="1" applyFill="1" applyBorder="1" applyAlignment="1">
      <alignment horizontal="center"/>
    </xf>
    <xf numFmtId="9" fontId="2" fillId="0" borderId="1" xfId="6" applyFont="1" applyBorder="1" applyAlignment="1">
      <alignment horizontal="center"/>
    </xf>
    <xf numFmtId="0" fontId="2" fillId="0" borderId="1" xfId="0" applyFont="1" applyFill="1" applyBorder="1"/>
    <xf numFmtId="0" fontId="2" fillId="3" borderId="1" xfId="0" applyFont="1" applyFill="1" applyBorder="1"/>
    <xf numFmtId="0" fontId="2" fillId="3" borderId="1" xfId="0" applyFont="1" applyFill="1" applyBorder="1"/>
    <xf numFmtId="164" fontId="2" fillId="0" borderId="1" xfId="12" applyFont="1" applyFill="1" applyBorder="1" applyAlignment="1">
      <alignment horizontal="center"/>
    </xf>
    <xf numFmtId="164" fontId="2" fillId="3" borderId="1" xfId="12" applyFont="1" applyFill="1" applyBorder="1" applyAlignment="1">
      <alignment horizontal="center"/>
    </xf>
    <xf numFmtId="9" fontId="2" fillId="0" borderId="3" xfId="6" applyFont="1" applyFill="1" applyBorder="1" applyAlignment="1">
      <alignment horizontal="center"/>
    </xf>
    <xf numFmtId="9" fontId="2" fillId="3" borderId="1" xfId="6" applyFont="1" applyFill="1" applyBorder="1" applyAlignment="1">
      <alignment horizontal="center"/>
    </xf>
    <xf numFmtId="9" fontId="2" fillId="0" borderId="2" xfId="6" applyFont="1" applyFill="1" applyBorder="1" applyAlignment="1">
      <alignment horizontal="center"/>
    </xf>
    <xf numFmtId="9" fontId="2" fillId="3" borderId="1" xfId="6" applyFont="1" applyFill="1" applyBorder="1" applyAlignment="1">
      <alignment horizontal="center"/>
    </xf>
    <xf numFmtId="0" fontId="0" fillId="0" borderId="0" xfId="0" applyBorder="1"/>
    <xf numFmtId="0" fontId="3" fillId="0" borderId="0" xfId="0" applyFont="1"/>
    <xf numFmtId="0" fontId="5" fillId="0" borderId="0" xfId="0" applyFont="1"/>
    <xf numFmtId="0" fontId="2" fillId="0" borderId="2" xfId="0" applyFont="1" applyFill="1" applyBorder="1" applyAlignment="1">
      <alignment horizontal="right"/>
    </xf>
    <xf numFmtId="9" fontId="2" fillId="0" borderId="2" xfId="6" applyNumberFormat="1" applyFont="1" applyFill="1" applyBorder="1" applyAlignment="1">
      <alignment horizontal="center"/>
    </xf>
    <xf numFmtId="9" fontId="2" fillId="0" borderId="1" xfId="6" applyNumberFormat="1" applyFont="1" applyFill="1" applyBorder="1" applyAlignment="1">
      <alignment horizontal="center"/>
    </xf>
    <xf numFmtId="0" fontId="2" fillId="3" borderId="1" xfId="0" applyFont="1" applyFill="1" applyBorder="1" applyAlignment="1">
      <alignment horizontal="right"/>
    </xf>
    <xf numFmtId="0" fontId="2" fillId="3" borderId="1" xfId="0" applyFont="1" applyFill="1" applyBorder="1" applyAlignment="1">
      <alignment horizontal="left"/>
    </xf>
    <xf numFmtId="44" fontId="2" fillId="3" borderId="1" xfId="12" applyNumberFormat="1" applyFont="1" applyFill="1" applyBorder="1" applyAlignment="1"/>
    <xf numFmtId="9" fontId="2" fillId="3" borderId="1" xfId="6" applyFont="1" applyFill="1" applyBorder="1" applyAlignment="1">
      <alignment horizontal="center"/>
    </xf>
    <xf numFmtId="9" fontId="2" fillId="3" borderId="1" xfId="6" applyNumberFormat="1" applyFont="1" applyFill="1" applyBorder="1" applyAlignment="1">
      <alignment horizontal="center"/>
    </xf>
    <xf numFmtId="44" fontId="2" fillId="0" borderId="1" xfId="12" applyNumberFormat="1" applyFont="1" applyFill="1" applyBorder="1" applyAlignment="1"/>
    <xf numFmtId="0" fontId="2" fillId="0" borderId="1" xfId="0" applyFont="1" applyFill="1" applyBorder="1" applyAlignment="1"/>
    <xf numFmtId="0" fontId="2" fillId="2" borderId="1" xfId="0" applyFont="1" applyFill="1" applyBorder="1" applyAlignment="1"/>
    <xf numFmtId="164" fontId="2" fillId="0" borderId="1" xfId="12" applyFont="1" applyFill="1" applyBorder="1" applyAlignment="1"/>
    <xf numFmtId="164" fontId="2" fillId="2" borderId="1" xfId="12" applyFont="1" applyFill="1" applyBorder="1" applyAlignment="1"/>
    <xf numFmtId="9" fontId="2" fillId="0" borderId="5" xfId="6" applyNumberFormat="1" applyFont="1" applyFill="1" applyBorder="1" applyAlignment="1">
      <alignment horizontal="center"/>
    </xf>
    <xf numFmtId="9" fontId="2" fillId="0" borderId="5" xfId="6" applyFont="1" applyFill="1" applyBorder="1" applyAlignment="1">
      <alignment horizontal="center"/>
    </xf>
    <xf numFmtId="9" fontId="2" fillId="0" borderId="6" xfId="6" applyFont="1" applyFill="1" applyBorder="1" applyAlignment="1">
      <alignment horizontal="center"/>
    </xf>
    <xf numFmtId="164" fontId="2" fillId="0" borderId="2" xfId="12" applyFont="1" applyFill="1" applyBorder="1" applyAlignment="1"/>
    <xf numFmtId="9" fontId="0" fillId="0" borderId="1" xfId="6" applyFont="1" applyBorder="1" applyAlignment="1">
      <alignment horizontal="center"/>
    </xf>
    <xf numFmtId="0" fontId="7" fillId="0" borderId="0" xfId="0" applyFont="1" applyAlignment="1">
      <alignment horizontal="right"/>
    </xf>
    <xf numFmtId="14" fontId="6" fillId="0" borderId="0" xfId="0" applyNumberFormat="1" applyFont="1" applyBorder="1" applyAlignment="1">
      <alignment horizontal="right"/>
    </xf>
    <xf numFmtId="0" fontId="0" fillId="0" borderId="7" xfId="0" applyBorder="1"/>
    <xf numFmtId="0" fontId="0" fillId="0" borderId="8" xfId="0" applyBorder="1"/>
    <xf numFmtId="0" fontId="7" fillId="0" borderId="0" xfId="0" applyFont="1" applyBorder="1"/>
    <xf numFmtId="0" fontId="3" fillId="0" borderId="0" xfId="0" applyFont="1" applyBorder="1"/>
    <xf numFmtId="0" fontId="2" fillId="0" borderId="0" xfId="0" applyFont="1" applyBorder="1"/>
    <xf numFmtId="0" fontId="2" fillId="0" borderId="9" xfId="0" applyFont="1" applyBorder="1"/>
    <xf numFmtId="0" fontId="2" fillId="0" borderId="10" xfId="0" applyFont="1" applyBorder="1"/>
    <xf numFmtId="0" fontId="2" fillId="0" borderId="11" xfId="0" applyFont="1" applyBorder="1"/>
    <xf numFmtId="0" fontId="2" fillId="0" borderId="12" xfId="0" applyFont="1" applyBorder="1"/>
    <xf numFmtId="0" fontId="2" fillId="0" borderId="0" xfId="0" applyFont="1" applyFill="1" applyBorder="1"/>
    <xf numFmtId="0" fontId="3" fillId="0" borderId="0" xfId="0" applyFont="1" applyFill="1" applyBorder="1"/>
    <xf numFmtId="164" fontId="2" fillId="0" borderId="0" xfId="11" applyFont="1" applyFill="1" applyBorder="1"/>
    <xf numFmtId="164" fontId="3" fillId="0" borderId="0" xfId="11" applyFont="1" applyFill="1" applyBorder="1" applyAlignment="1">
      <alignment horizontal="center"/>
    </xf>
    <xf numFmtId="0" fontId="3" fillId="0" borderId="0" xfId="0" applyFont="1" applyFill="1" applyBorder="1" applyAlignment="1">
      <alignment horizontal="center"/>
    </xf>
    <xf numFmtId="0" fontId="6" fillId="0" borderId="0" xfId="0" applyFont="1" applyFill="1" applyBorder="1"/>
    <xf numFmtId="0" fontId="2" fillId="0" borderId="0" xfId="0" applyFont="1" applyFill="1" applyBorder="1" applyAlignment="1">
      <alignment wrapText="1"/>
    </xf>
    <xf numFmtId="0" fontId="3" fillId="0" borderId="0" xfId="0" applyFont="1" applyFill="1" applyBorder="1" applyAlignment="1">
      <alignment wrapText="1"/>
    </xf>
    <xf numFmtId="0" fontId="2" fillId="0" borderId="13" xfId="0" applyFont="1" applyFill="1" applyBorder="1" applyAlignment="1">
      <alignment horizontal="center" vertical="center"/>
    </xf>
    <xf numFmtId="0" fontId="15" fillId="4" borderId="14" xfId="0" applyFont="1" applyFill="1" applyBorder="1" applyAlignment="1">
      <alignment horizontal="center"/>
    </xf>
    <xf numFmtId="0" fontId="1" fillId="0" borderId="1" xfId="0" applyFont="1" applyFill="1" applyBorder="1" applyAlignment="1"/>
    <xf numFmtId="0" fontId="1" fillId="0" borderId="1" xfId="0" applyFont="1" applyFill="1" applyBorder="1" applyAlignment="1">
      <alignment horizontal="left"/>
    </xf>
    <xf numFmtId="0" fontId="1" fillId="0" borderId="1" xfId="0" applyFont="1" applyFill="1" applyBorder="1"/>
    <xf numFmtId="0" fontId="1" fillId="0" borderId="0" xfId="0" applyFont="1" applyFill="1" applyBorder="1"/>
    <xf numFmtId="164" fontId="2" fillId="0" borderId="0" xfId="12" applyFont="1" applyFill="1" applyBorder="1" applyAlignment="1">
      <alignment horizontal="center"/>
    </xf>
    <xf numFmtId="9" fontId="2" fillId="0" borderId="0" xfId="6" applyFont="1" applyFill="1" applyBorder="1" applyAlignment="1">
      <alignment horizontal="center"/>
    </xf>
    <xf numFmtId="166" fontId="2" fillId="0" borderId="0" xfId="0" applyNumberFormat="1" applyFont="1" applyFill="1" applyBorder="1" applyAlignment="1">
      <alignment horizontal="center"/>
    </xf>
    <xf numFmtId="0" fontId="0" fillId="0" borderId="15" xfId="0" applyBorder="1" applyAlignment="1">
      <alignment horizontal="center"/>
    </xf>
    <xf numFmtId="0" fontId="0" fillId="0" borderId="15" xfId="0" applyBorder="1" applyAlignment="1">
      <alignment horizontal="left"/>
    </xf>
    <xf numFmtId="49" fontId="8" fillId="0" borderId="0" xfId="0" applyNumberFormat="1" applyFont="1" applyBorder="1" applyAlignment="1">
      <alignment horizontal="left" wrapText="1"/>
    </xf>
    <xf numFmtId="0" fontId="16" fillId="0" borderId="15" xfId="0" applyFont="1" applyFill="1" applyBorder="1" applyAlignment="1">
      <alignment horizontal="center" wrapText="1"/>
    </xf>
    <xf numFmtId="164" fontId="16" fillId="0" borderId="15" xfId="11" applyFont="1" applyFill="1" applyBorder="1" applyAlignment="1">
      <alignment horizontal="center" wrapText="1"/>
    </xf>
    <xf numFmtId="0" fontId="16" fillId="0" borderId="6" xfId="0" applyFont="1" applyFill="1" applyBorder="1" applyAlignment="1">
      <alignment horizontal="center" wrapText="1"/>
    </xf>
    <xf numFmtId="0" fontId="16" fillId="0" borderId="0" xfId="0" applyFont="1" applyFill="1" applyBorder="1" applyAlignment="1">
      <alignment horizontal="center" wrapText="1"/>
    </xf>
    <xf numFmtId="164" fontId="16" fillId="0" borderId="0" xfId="11" applyFont="1" applyFill="1" applyBorder="1" applyAlignment="1">
      <alignment horizontal="center" wrapText="1"/>
    </xf>
    <xf numFmtId="166" fontId="16" fillId="0" borderId="0" xfId="0" applyNumberFormat="1" applyFont="1" applyFill="1" applyBorder="1" applyAlignment="1">
      <alignment horizontal="center" wrapText="1"/>
    </xf>
    <xf numFmtId="0" fontId="1" fillId="0" borderId="1" xfId="0" applyFont="1" applyBorder="1" applyAlignment="1"/>
    <xf numFmtId="0" fontId="1" fillId="0" borderId="1" xfId="0" applyFont="1" applyFill="1" applyBorder="1" applyAlignment="1">
      <alignment horizontal="right"/>
    </xf>
    <xf numFmtId="49" fontId="1" fillId="0" borderId="1" xfId="12" applyNumberFormat="1" applyFont="1" applyFill="1" applyBorder="1" applyAlignment="1">
      <alignment horizontal="left"/>
    </xf>
    <xf numFmtId="49" fontId="2" fillId="0" borderId="1" xfId="12" applyNumberFormat="1" applyFont="1" applyFill="1" applyBorder="1" applyAlignment="1">
      <alignment horizontal="left"/>
    </xf>
    <xf numFmtId="0" fontId="2" fillId="0" borderId="16" xfId="0" applyFont="1" applyFill="1" applyBorder="1" applyAlignment="1">
      <alignment horizontal="center" vertical="center"/>
    </xf>
    <xf numFmtId="0" fontId="1" fillId="2" borderId="1" xfId="0" applyFont="1" applyFill="1" applyBorder="1" applyAlignment="1"/>
    <xf numFmtId="0" fontId="1" fillId="0" borderId="1" xfId="9" applyFont="1" applyFill="1" applyBorder="1"/>
    <xf numFmtId="0" fontId="1" fillId="0" borderId="1" xfId="0" applyFont="1" applyBorder="1"/>
    <xf numFmtId="0" fontId="1" fillId="0" borderId="0" xfId="0" applyFont="1" applyFill="1" applyBorder="1" applyAlignment="1">
      <alignment horizontal="right"/>
    </xf>
    <xf numFmtId="0" fontId="1" fillId="0" borderId="1" xfId="0" applyFont="1" applyBorder="1" applyAlignment="1">
      <alignment horizontal="left"/>
    </xf>
    <xf numFmtId="1" fontId="2" fillId="0" borderId="1" xfId="0" applyNumberFormat="1" applyFont="1" applyFill="1" applyBorder="1" applyAlignment="1">
      <alignment horizontal="right"/>
    </xf>
    <xf numFmtId="1" fontId="1" fillId="0" borderId="1" xfId="0" applyNumberFormat="1" applyFont="1" applyFill="1" applyBorder="1" applyAlignment="1">
      <alignment horizontal="right"/>
    </xf>
    <xf numFmtId="1" fontId="2" fillId="3" borderId="1" xfId="0" applyNumberFormat="1" applyFont="1" applyFill="1" applyBorder="1"/>
    <xf numFmtId="1" fontId="2" fillId="0" borderId="1" xfId="0" applyNumberFormat="1" applyFont="1" applyBorder="1" applyAlignment="1">
      <alignment horizontal="right"/>
    </xf>
    <xf numFmtId="1" fontId="2" fillId="0" borderId="2" xfId="0" applyNumberFormat="1" applyFont="1" applyFill="1" applyBorder="1" applyAlignment="1">
      <alignment horizontal="right"/>
    </xf>
    <xf numFmtId="0" fontId="1" fillId="0" borderId="2" xfId="0" applyFont="1" applyFill="1" applyBorder="1" applyAlignment="1">
      <alignment horizontal="right"/>
    </xf>
    <xf numFmtId="0" fontId="1" fillId="0" borderId="4" xfId="0" applyFont="1" applyFill="1" applyBorder="1" applyAlignment="1">
      <alignment horizontal="right"/>
    </xf>
    <xf numFmtId="0" fontId="3" fillId="0" borderId="0" xfId="0" applyFont="1" applyFill="1" applyBorder="1" applyAlignment="1" applyProtection="1">
      <alignment horizontal="center" wrapText="1"/>
    </xf>
    <xf numFmtId="164" fontId="3" fillId="0" borderId="0" xfId="11" applyFont="1" applyFill="1" applyBorder="1" applyAlignment="1" applyProtection="1">
      <alignment horizontal="center" wrapText="1"/>
    </xf>
    <xf numFmtId="0" fontId="1" fillId="0" borderId="0" xfId="0" applyFont="1" applyFill="1"/>
    <xf numFmtId="0" fontId="3" fillId="0" borderId="1" xfId="0" applyFont="1" applyFill="1" applyBorder="1" applyAlignment="1">
      <alignment horizontal="center" wrapText="1"/>
    </xf>
    <xf numFmtId="164" fontId="3" fillId="0" borderId="1" xfId="11" applyFont="1" applyFill="1" applyBorder="1" applyAlignment="1">
      <alignment horizontal="center" wrapText="1"/>
    </xf>
    <xf numFmtId="166" fontId="3" fillId="0" borderId="1" xfId="0" applyNumberFormat="1" applyFont="1" applyFill="1" applyBorder="1" applyAlignment="1">
      <alignment horizontal="center" wrapText="1"/>
    </xf>
    <xf numFmtId="0" fontId="3" fillId="0" borderId="1" xfId="0" applyFont="1" applyFill="1" applyBorder="1" applyAlignment="1">
      <alignment horizontal="center"/>
    </xf>
    <xf numFmtId="166" fontId="3" fillId="0" borderId="1" xfId="0" applyNumberFormat="1" applyFont="1" applyFill="1" applyBorder="1" applyAlignment="1">
      <alignment horizontal="center"/>
    </xf>
    <xf numFmtId="0" fontId="6" fillId="0" borderId="0" xfId="0" applyFont="1" applyFill="1"/>
    <xf numFmtId="49" fontId="8" fillId="0" borderId="0" xfId="0" applyNumberFormat="1" applyFont="1" applyFill="1" applyBorder="1" applyAlignment="1">
      <alignment horizontal="left" wrapText="1"/>
    </xf>
    <xf numFmtId="0" fontId="1" fillId="0" borderId="1" xfId="0" applyFont="1" applyFill="1" applyBorder="1" applyProtection="1">
      <protection locked="0"/>
    </xf>
    <xf numFmtId="0" fontId="3" fillId="0" borderId="17" xfId="0" applyFont="1" applyFill="1" applyBorder="1" applyAlignment="1">
      <alignment horizontal="center" wrapText="1"/>
    </xf>
    <xf numFmtId="0" fontId="3" fillId="0" borderId="0" xfId="0" applyFont="1" applyFill="1" applyBorder="1" applyAlignment="1">
      <alignment horizontal="center" wrapText="1"/>
    </xf>
    <xf numFmtId="0" fontId="3" fillId="0" borderId="18" xfId="0" applyFont="1" applyFill="1" applyBorder="1" applyAlignment="1">
      <alignment horizontal="left" wrapText="1"/>
    </xf>
    <xf numFmtId="0" fontId="3" fillId="0" borderId="13" xfId="0" applyFont="1" applyFill="1" applyBorder="1" applyAlignment="1">
      <alignment horizontal="left" wrapText="1"/>
    </xf>
    <xf numFmtId="0" fontId="8" fillId="0" borderId="13" xfId="0" applyFont="1" applyFill="1" applyBorder="1" applyAlignment="1">
      <alignment horizontal="right" wrapText="1"/>
    </xf>
    <xf numFmtId="0" fontId="8" fillId="0" borderId="16" xfId="0" applyFont="1" applyFill="1" applyBorder="1" applyAlignment="1">
      <alignment horizontal="right" wrapText="1"/>
    </xf>
    <xf numFmtId="0" fontId="2" fillId="0" borderId="19" xfId="0" applyFont="1" applyFill="1" applyBorder="1" applyAlignment="1" applyProtection="1">
      <alignment horizontal="center"/>
      <protection locked="0"/>
    </xf>
    <xf numFmtId="0" fontId="2" fillId="0" borderId="20" xfId="0" applyFont="1" applyFill="1" applyBorder="1" applyAlignment="1">
      <alignment horizontal="center" vertical="center"/>
    </xf>
    <xf numFmtId="164" fontId="1" fillId="0" borderId="1" xfId="12" applyFont="1" applyFill="1" applyBorder="1" applyAlignment="1"/>
    <xf numFmtId="0" fontId="1" fillId="3" borderId="1" xfId="0" applyFont="1" applyFill="1" applyBorder="1"/>
    <xf numFmtId="0" fontId="1" fillId="0" borderId="2" xfId="0" applyFont="1" applyFill="1" applyBorder="1" applyAlignment="1">
      <alignment horizontal="left"/>
    </xf>
    <xf numFmtId="0" fontId="1" fillId="0" borderId="15" xfId="0" applyFont="1" applyBorder="1" applyAlignment="1">
      <alignment horizontal="center"/>
    </xf>
    <xf numFmtId="9" fontId="2" fillId="0" borderId="6" xfId="6" applyNumberFormat="1" applyFont="1" applyFill="1" applyBorder="1" applyAlignment="1">
      <alignment horizontal="center"/>
    </xf>
    <xf numFmtId="0" fontId="3" fillId="0" borderId="0" xfId="0" applyFont="1" applyAlignment="1">
      <alignment vertical="center" wrapText="1"/>
    </xf>
    <xf numFmtId="0" fontId="1" fillId="0" borderId="0" xfId="0" applyFont="1" applyAlignment="1">
      <alignment vertical="center" wrapText="1"/>
    </xf>
    <xf numFmtId="0" fontId="13" fillId="0" borderId="0" xfId="1" applyAlignment="1" applyProtection="1">
      <alignment vertical="center" wrapText="1"/>
    </xf>
    <xf numFmtId="0" fontId="0" fillId="0" borderId="0" xfId="0" applyAlignment="1">
      <alignment wrapText="1"/>
    </xf>
    <xf numFmtId="0" fontId="1" fillId="0" borderId="0" xfId="0" applyFont="1" applyAlignment="1">
      <alignment horizontal="left"/>
    </xf>
    <xf numFmtId="0" fontId="18" fillId="0" borderId="0" xfId="0" applyFont="1"/>
    <xf numFmtId="0" fontId="19" fillId="0" borderId="0" xfId="0" applyFont="1" applyAlignment="1">
      <alignment horizontal="center"/>
    </xf>
    <xf numFmtId="0" fontId="19" fillId="0" borderId="0" xfId="0" applyFont="1" applyAlignment="1">
      <alignment horizontal="left"/>
    </xf>
    <xf numFmtId="49" fontId="18" fillId="0" borderId="0" xfId="0" applyNumberFormat="1" applyFont="1" applyBorder="1"/>
    <xf numFmtId="0" fontId="19" fillId="0" borderId="0" xfId="0" applyFont="1"/>
    <xf numFmtId="0" fontId="1" fillId="0" borderId="3" xfId="0" applyFont="1" applyFill="1" applyBorder="1" applyAlignment="1">
      <alignment horizontal="left"/>
    </xf>
    <xf numFmtId="164" fontId="1" fillId="3" borderId="1" xfId="12" applyFont="1" applyFill="1" applyBorder="1" applyAlignment="1">
      <alignment horizontal="center"/>
    </xf>
    <xf numFmtId="0" fontId="3" fillId="0" borderId="1" xfId="0" applyFont="1" applyFill="1" applyBorder="1" applyAlignment="1" applyProtection="1">
      <alignment horizontal="left"/>
      <protection locked="0"/>
    </xf>
    <xf numFmtId="0" fontId="3" fillId="0" borderId="1" xfId="0" applyFont="1" applyFill="1" applyBorder="1" applyAlignment="1" applyProtection="1">
      <protection locked="0"/>
    </xf>
    <xf numFmtId="0" fontId="3" fillId="3" borderId="1" xfId="0" applyFont="1" applyFill="1" applyBorder="1" applyAlignment="1" applyProtection="1">
      <alignment horizontal="left"/>
      <protection locked="0"/>
    </xf>
    <xf numFmtId="0" fontId="3" fillId="0" borderId="1" xfId="0" applyFont="1" applyBorder="1" applyAlignment="1" applyProtection="1">
      <alignment horizontal="left"/>
      <protection locked="0"/>
    </xf>
    <xf numFmtId="0" fontId="17" fillId="3" borderId="1" xfId="0" applyFont="1" applyFill="1" applyBorder="1" applyAlignment="1" applyProtection="1">
      <alignment horizontal="left"/>
      <protection locked="0"/>
    </xf>
    <xf numFmtId="0" fontId="3" fillId="0" borderId="2" xfId="0" applyFont="1" applyFill="1" applyBorder="1" applyAlignment="1" applyProtection="1">
      <alignment horizontal="left"/>
      <protection locked="0"/>
    </xf>
    <xf numFmtId="0" fontId="2" fillId="0" borderId="1" xfId="0" applyFont="1" applyFill="1" applyBorder="1" applyAlignment="1" applyProtection="1">
      <alignment horizontal="left"/>
      <protection locked="0"/>
    </xf>
    <xf numFmtId="0" fontId="3" fillId="0" borderId="3" xfId="0" applyFont="1" applyFill="1" applyBorder="1" applyAlignment="1" applyProtection="1">
      <alignment horizontal="left"/>
      <protection locked="0"/>
    </xf>
    <xf numFmtId="0" fontId="3" fillId="0" borderId="1" xfId="0" applyFont="1" applyFill="1" applyBorder="1" applyAlignment="1" applyProtection="1">
      <alignment horizontal="center" wrapText="1"/>
      <protection locked="0"/>
    </xf>
    <xf numFmtId="0" fontId="3" fillId="0" borderId="5" xfId="0" applyFont="1" applyFill="1" applyBorder="1" applyAlignment="1" applyProtection="1">
      <alignment horizontal="left"/>
      <protection locked="0"/>
    </xf>
    <xf numFmtId="0" fontId="3" fillId="0" borderId="2" xfId="0" applyFont="1" applyBorder="1" applyAlignment="1" applyProtection="1">
      <alignment horizontal="left"/>
      <protection locked="0"/>
    </xf>
    <xf numFmtId="0" fontId="3" fillId="0" borderId="1" xfId="0" applyFont="1" applyBorder="1" applyAlignment="1" applyProtection="1">
      <protection locked="0"/>
    </xf>
    <xf numFmtId="0" fontId="3" fillId="0" borderId="2" xfId="0" applyFont="1" applyFill="1" applyBorder="1" applyAlignment="1" applyProtection="1">
      <protection locked="0"/>
    </xf>
    <xf numFmtId="0" fontId="3" fillId="0" borderId="5" xfId="0" applyFont="1" applyFill="1" applyBorder="1" applyAlignment="1" applyProtection="1">
      <protection locked="0"/>
    </xf>
    <xf numFmtId="0" fontId="1" fillId="5" borderId="1" xfId="0" applyFont="1" applyFill="1" applyBorder="1" applyProtection="1">
      <protection locked="0"/>
    </xf>
    <xf numFmtId="1" fontId="1" fillId="5" borderId="1" xfId="0" applyNumberFormat="1" applyFont="1" applyFill="1" applyBorder="1" applyAlignment="1">
      <alignment horizontal="right"/>
    </xf>
    <xf numFmtId="0" fontId="1" fillId="5" borderId="1" xfId="0" applyFont="1" applyFill="1" applyBorder="1" applyAlignment="1">
      <alignment horizontal="left"/>
    </xf>
    <xf numFmtId="164" fontId="1" fillId="5" borderId="1" xfId="12" applyFont="1" applyFill="1" applyBorder="1" applyAlignment="1">
      <alignment horizontal="right"/>
    </xf>
    <xf numFmtId="9" fontId="1" fillId="5" borderId="1" xfId="6" applyFont="1" applyFill="1" applyBorder="1" applyAlignment="1">
      <alignment horizontal="center"/>
    </xf>
    <xf numFmtId="9" fontId="1" fillId="5" borderId="1" xfId="6" applyNumberFormat="1" applyFont="1" applyFill="1" applyBorder="1" applyAlignment="1">
      <alignment horizontal="center"/>
    </xf>
    <xf numFmtId="166" fontId="1" fillId="5" borderId="1" xfId="0" applyNumberFormat="1" applyFont="1" applyFill="1" applyBorder="1" applyAlignment="1">
      <alignment horizontal="center"/>
    </xf>
    <xf numFmtId="0" fontId="3" fillId="5" borderId="1" xfId="0" applyFont="1" applyFill="1" applyBorder="1" applyAlignment="1" applyProtection="1">
      <alignment horizontal="left"/>
      <protection locked="0"/>
    </xf>
    <xf numFmtId="0" fontId="2" fillId="5" borderId="1" xfId="0" applyFont="1" applyFill="1" applyBorder="1" applyAlignment="1">
      <alignment horizontal="right"/>
    </xf>
    <xf numFmtId="164" fontId="2" fillId="5" borderId="1" xfId="12" applyFont="1" applyFill="1" applyBorder="1" applyAlignment="1">
      <alignment horizontal="right"/>
    </xf>
    <xf numFmtId="9" fontId="2" fillId="5" borderId="1" xfId="6" applyFont="1" applyFill="1" applyBorder="1" applyAlignment="1">
      <alignment horizontal="center"/>
    </xf>
    <xf numFmtId="166" fontId="2" fillId="5" borderId="1" xfId="0" applyNumberFormat="1" applyFont="1" applyFill="1" applyBorder="1" applyAlignment="1">
      <alignment horizontal="center"/>
    </xf>
    <xf numFmtId="0" fontId="2" fillId="5" borderId="1" xfId="0" applyFont="1" applyFill="1" applyBorder="1" applyAlignment="1">
      <alignment horizontal="left"/>
    </xf>
    <xf numFmtId="1" fontId="2" fillId="5" borderId="1" xfId="0" applyNumberFormat="1" applyFont="1" applyFill="1" applyBorder="1" applyAlignment="1">
      <alignment horizontal="right"/>
    </xf>
    <xf numFmtId="0" fontId="1" fillId="5" borderId="1" xfId="0" applyFont="1" applyFill="1" applyBorder="1" applyAlignment="1"/>
    <xf numFmtId="0" fontId="3" fillId="5" borderId="1" xfId="0" applyFont="1" applyFill="1" applyBorder="1" applyAlignment="1" applyProtection="1">
      <protection locked="0"/>
    </xf>
    <xf numFmtId="164" fontId="2" fillId="5" borderId="1" xfId="12" applyFont="1" applyFill="1" applyBorder="1" applyAlignment="1"/>
    <xf numFmtId="9" fontId="2" fillId="5" borderId="1" xfId="6" applyNumberFormat="1" applyFont="1" applyFill="1" applyBorder="1" applyAlignment="1">
      <alignment horizontal="center"/>
    </xf>
    <xf numFmtId="0" fontId="3" fillId="5" borderId="1" xfId="0" applyFont="1" applyFill="1" applyBorder="1" applyProtection="1">
      <protection locked="0"/>
    </xf>
    <xf numFmtId="0" fontId="2" fillId="5" borderId="1" xfId="0" applyFont="1" applyFill="1" applyBorder="1"/>
    <xf numFmtId="164" fontId="2" fillId="5" borderId="1" xfId="12" applyFont="1" applyFill="1" applyBorder="1" applyAlignment="1">
      <alignment horizontal="center"/>
    </xf>
    <xf numFmtId="0" fontId="1" fillId="5" borderId="1" xfId="0" applyFont="1" applyFill="1" applyBorder="1"/>
    <xf numFmtId="0" fontId="3" fillId="0" borderId="30" xfId="0" applyFont="1" applyFill="1" applyBorder="1" applyAlignment="1" applyProtection="1">
      <alignment horizontal="left" wrapText="1"/>
    </xf>
    <xf numFmtId="0" fontId="3" fillId="0" borderId="31" xfId="0" applyFont="1" applyFill="1" applyBorder="1" applyAlignment="1" applyProtection="1">
      <alignment horizontal="left" wrapText="1"/>
    </xf>
    <xf numFmtId="0" fontId="3" fillId="0" borderId="32" xfId="0" applyFont="1" applyFill="1" applyBorder="1" applyAlignment="1" applyProtection="1">
      <alignment horizontal="left" wrapText="1"/>
    </xf>
    <xf numFmtId="0" fontId="3" fillId="0" borderId="23" xfId="0" applyFont="1" applyFill="1" applyBorder="1" applyAlignment="1">
      <alignment horizontal="center" wrapText="1"/>
    </xf>
    <xf numFmtId="0" fontId="3" fillId="0" borderId="21" xfId="0" applyFont="1" applyFill="1" applyBorder="1" applyAlignment="1">
      <alignment horizontal="center" wrapText="1"/>
    </xf>
    <xf numFmtId="0" fontId="3" fillId="0" borderId="22" xfId="0" applyFont="1" applyFill="1" applyBorder="1" applyAlignment="1">
      <alignment horizontal="center" wrapText="1"/>
    </xf>
    <xf numFmtId="0" fontId="1" fillId="0" borderId="4" xfId="0" applyFont="1" applyFill="1" applyBorder="1" applyAlignment="1" applyProtection="1">
      <alignment horizontal="left"/>
      <protection locked="0"/>
    </xf>
    <xf numFmtId="0" fontId="1" fillId="0" borderId="21" xfId="0" applyFont="1" applyFill="1" applyBorder="1" applyAlignment="1" applyProtection="1">
      <alignment horizontal="left"/>
      <protection locked="0"/>
    </xf>
    <xf numFmtId="0" fontId="1" fillId="0" borderId="22" xfId="0" applyFont="1" applyFill="1" applyBorder="1" applyAlignment="1" applyProtection="1">
      <alignment horizontal="left"/>
      <protection locked="0"/>
    </xf>
    <xf numFmtId="0" fontId="1" fillId="0" borderId="27" xfId="0" applyFont="1" applyFill="1" applyBorder="1" applyAlignment="1" applyProtection="1">
      <alignment horizontal="left"/>
      <protection locked="0"/>
    </xf>
    <xf numFmtId="0" fontId="1" fillId="0" borderId="28" xfId="0" applyFont="1" applyFill="1" applyBorder="1" applyAlignment="1" applyProtection="1">
      <alignment horizontal="left"/>
      <protection locked="0"/>
    </xf>
    <xf numFmtId="0" fontId="1" fillId="0" borderId="29" xfId="0" applyFont="1" applyFill="1" applyBorder="1" applyAlignment="1" applyProtection="1">
      <alignment horizontal="left"/>
      <protection locked="0"/>
    </xf>
    <xf numFmtId="49" fontId="1" fillId="0" borderId="7" xfId="0" applyNumberFormat="1" applyFont="1" applyFill="1" applyBorder="1" applyAlignment="1" applyProtection="1">
      <alignment horizontal="left" wrapText="1"/>
      <protection locked="0"/>
    </xf>
    <xf numFmtId="49" fontId="1" fillId="0" borderId="33" xfId="0" applyNumberFormat="1" applyFont="1" applyFill="1" applyBorder="1" applyAlignment="1" applyProtection="1">
      <alignment horizontal="left" wrapText="1"/>
      <protection locked="0"/>
    </xf>
    <xf numFmtId="49" fontId="1" fillId="0" borderId="8" xfId="0" applyNumberFormat="1" applyFont="1" applyFill="1" applyBorder="1" applyAlignment="1" applyProtection="1">
      <alignment horizontal="left" wrapText="1"/>
      <protection locked="0"/>
    </xf>
    <xf numFmtId="49" fontId="1" fillId="0" borderId="9" xfId="0" applyNumberFormat="1" applyFont="1" applyFill="1" applyBorder="1" applyAlignment="1" applyProtection="1">
      <alignment horizontal="left" wrapText="1"/>
      <protection locked="0"/>
    </xf>
    <xf numFmtId="49" fontId="1" fillId="0" borderId="0" xfId="0" applyNumberFormat="1" applyFont="1" applyFill="1" applyBorder="1" applyAlignment="1" applyProtection="1">
      <alignment horizontal="left" wrapText="1"/>
      <protection locked="0"/>
    </xf>
    <xf numFmtId="49" fontId="1" fillId="0" borderId="10" xfId="0" applyNumberFormat="1" applyFont="1" applyFill="1" applyBorder="1" applyAlignment="1" applyProtection="1">
      <alignment horizontal="left" wrapText="1"/>
      <protection locked="0"/>
    </xf>
    <xf numFmtId="49" fontId="1" fillId="0" borderId="11" xfId="0" applyNumberFormat="1" applyFont="1" applyFill="1" applyBorder="1" applyAlignment="1" applyProtection="1">
      <alignment horizontal="left" wrapText="1"/>
      <protection locked="0"/>
    </xf>
    <xf numFmtId="49" fontId="1" fillId="0" borderId="34" xfId="0" applyNumberFormat="1" applyFont="1" applyFill="1" applyBorder="1" applyAlignment="1" applyProtection="1">
      <alignment horizontal="left" wrapText="1"/>
      <protection locked="0"/>
    </xf>
    <xf numFmtId="49" fontId="1" fillId="0" borderId="12" xfId="0" applyNumberFormat="1" applyFont="1" applyFill="1" applyBorder="1" applyAlignment="1" applyProtection="1">
      <alignment horizontal="left" wrapText="1"/>
      <protection locked="0"/>
    </xf>
    <xf numFmtId="49" fontId="8" fillId="0" borderId="15" xfId="0" applyNumberFormat="1" applyFont="1" applyBorder="1" applyAlignment="1">
      <alignment horizontal="left" wrapText="1"/>
    </xf>
    <xf numFmtId="0" fontId="10" fillId="0" borderId="4" xfId="0" applyFont="1" applyFill="1" applyBorder="1" applyAlignment="1">
      <alignment horizontal="center" wrapText="1"/>
    </xf>
    <xf numFmtId="0" fontId="10" fillId="0" borderId="21" xfId="0" applyFont="1" applyFill="1" applyBorder="1" applyAlignment="1">
      <alignment horizontal="center" wrapText="1"/>
    </xf>
    <xf numFmtId="0" fontId="10" fillId="0" borderId="5" xfId="0" applyFont="1" applyFill="1" applyBorder="1" applyAlignment="1">
      <alignment horizontal="center" wrapText="1"/>
    </xf>
    <xf numFmtId="0" fontId="1" fillId="0" borderId="24" xfId="0" applyFont="1" applyFill="1" applyBorder="1" applyAlignment="1" applyProtection="1">
      <alignment horizontal="left"/>
      <protection locked="0"/>
    </xf>
    <xf numFmtId="0" fontId="1" fillId="0" borderId="25" xfId="0" applyFont="1" applyFill="1" applyBorder="1" applyAlignment="1" applyProtection="1">
      <alignment horizontal="left"/>
      <protection locked="0"/>
    </xf>
    <xf numFmtId="0" fontId="1" fillId="0" borderId="26" xfId="0" applyFont="1" applyFill="1" applyBorder="1" applyAlignment="1" applyProtection="1">
      <alignment horizontal="left"/>
      <protection locked="0"/>
    </xf>
    <xf numFmtId="0" fontId="11" fillId="0" borderId="4" xfId="1" applyFont="1" applyFill="1" applyBorder="1" applyAlignment="1" applyProtection="1">
      <alignment horizontal="left"/>
      <protection locked="0"/>
    </xf>
    <xf numFmtId="0" fontId="11" fillId="0" borderId="21" xfId="1" applyFont="1" applyFill="1" applyBorder="1" applyAlignment="1" applyProtection="1">
      <alignment horizontal="left"/>
      <protection locked="0"/>
    </xf>
    <xf numFmtId="0" fontId="11" fillId="0" borderId="22" xfId="1" applyFont="1" applyFill="1" applyBorder="1" applyAlignment="1" applyProtection="1">
      <alignment horizontal="left"/>
      <protection locked="0"/>
    </xf>
    <xf numFmtId="0" fontId="1" fillId="0" borderId="39" xfId="0" applyFont="1" applyFill="1" applyBorder="1" applyAlignment="1">
      <alignment horizontal="left" wrapText="1"/>
    </xf>
    <xf numFmtId="0" fontId="1" fillId="0" borderId="40" xfId="0" applyFont="1" applyFill="1" applyBorder="1" applyAlignment="1">
      <alignment horizontal="left" wrapText="1"/>
    </xf>
    <xf numFmtId="0" fontId="15" fillId="4" borderId="35" xfId="0" applyFont="1" applyFill="1" applyBorder="1" applyAlignment="1">
      <alignment horizontal="center" wrapText="1"/>
    </xf>
    <xf numFmtId="0" fontId="15" fillId="4" borderId="36" xfId="0" applyFont="1" applyFill="1" applyBorder="1" applyAlignment="1">
      <alignment horizontal="center" wrapText="1"/>
    </xf>
    <xf numFmtId="0" fontId="1" fillId="0" borderId="2" xfId="0" applyFont="1" applyFill="1" applyBorder="1" applyAlignment="1">
      <alignment horizontal="left" wrapText="1"/>
    </xf>
    <xf numFmtId="0" fontId="1" fillId="0" borderId="37" xfId="0" applyFont="1" applyFill="1" applyBorder="1" applyAlignment="1">
      <alignment horizontal="left" wrapText="1"/>
    </xf>
    <xf numFmtId="0" fontId="1" fillId="0" borderId="1" xfId="0" applyFont="1" applyFill="1" applyBorder="1" applyAlignment="1">
      <alignment horizontal="left" wrapText="1"/>
    </xf>
    <xf numFmtId="0" fontId="1" fillId="0" borderId="38" xfId="0" applyFont="1" applyFill="1" applyBorder="1" applyAlignment="1">
      <alignment horizontal="left" wrapText="1"/>
    </xf>
  </cellXfs>
  <cellStyles count="16">
    <cellStyle name="Hyperlink" xfId="1" builtinId="8"/>
    <cellStyle name="Hyperlink 2" xfId="2"/>
    <cellStyle name="Hyperlink 3" xfId="3"/>
    <cellStyle name="Komma 2" xfId="4"/>
    <cellStyle name="Komma 2 2" xfId="5"/>
    <cellStyle name="Procent 2" xfId="6"/>
    <cellStyle name="Procent 2 2" xfId="7"/>
    <cellStyle name="Procent 3" xfId="8"/>
    <cellStyle name="Standaard" xfId="0" builtinId="0"/>
    <cellStyle name="Standaard 2" xfId="9"/>
    <cellStyle name="Standaard 3" xfId="10"/>
    <cellStyle name="Valuta" xfId="11" builtinId="4"/>
    <cellStyle name="Valuta 2" xfId="12"/>
    <cellStyle name="Valuta 2 2" xfId="13"/>
    <cellStyle name="Valuta 3" xfId="14"/>
    <cellStyle name="Valuta 4"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9.png"/><Relationship Id="rId3" Type="http://schemas.openxmlformats.org/officeDocument/2006/relationships/image" Target="../media/image4.png"/><Relationship Id="rId7" Type="http://schemas.openxmlformats.org/officeDocument/2006/relationships/image" Target="../media/image8.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6</xdr:col>
      <xdr:colOff>742406</xdr:colOff>
      <xdr:row>13</xdr:row>
      <xdr:rowOff>40920</xdr:rowOff>
    </xdr:from>
    <xdr:to>
      <xdr:col>9</xdr:col>
      <xdr:colOff>549529</xdr:colOff>
      <xdr:row>15</xdr:row>
      <xdr:rowOff>12414</xdr:rowOff>
    </xdr:to>
    <xdr:pic>
      <xdr:nvPicPr>
        <xdr:cNvPr id="3" name="Afbeelding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48006" y="2424891"/>
          <a:ext cx="2593866" cy="6681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733425</xdr:colOff>
      <xdr:row>26</xdr:row>
      <xdr:rowOff>156210</xdr:rowOff>
    </xdr:from>
    <xdr:to>
      <xdr:col>4</xdr:col>
      <xdr:colOff>509717</xdr:colOff>
      <xdr:row>35</xdr:row>
      <xdr:rowOff>9355</xdr:rowOff>
    </xdr:to>
    <xdr:pic>
      <xdr:nvPicPr>
        <xdr:cNvPr id="5" name="Afbeelding 4"/>
        <xdr:cNvPicPr>
          <a:picLocks noChangeAspect="1"/>
        </xdr:cNvPicPr>
      </xdr:nvPicPr>
      <xdr:blipFill>
        <a:blip xmlns:r="http://schemas.openxmlformats.org/officeDocument/2006/relationships" r:embed="rId1"/>
        <a:stretch>
          <a:fillRect/>
        </a:stretch>
      </xdr:blipFill>
      <xdr:spPr>
        <a:xfrm>
          <a:off x="733425" y="5916930"/>
          <a:ext cx="6580952" cy="1361905"/>
        </a:xfrm>
        <a:prstGeom prst="rect">
          <a:avLst/>
        </a:prstGeom>
      </xdr:spPr>
    </xdr:pic>
    <xdr:clientData/>
  </xdr:twoCellAnchor>
  <xdr:twoCellAnchor>
    <xdr:from>
      <xdr:col>0</xdr:col>
      <xdr:colOff>600075</xdr:colOff>
      <xdr:row>26</xdr:row>
      <xdr:rowOff>104775</xdr:rowOff>
    </xdr:from>
    <xdr:to>
      <xdr:col>1</xdr:col>
      <xdr:colOff>1419226</xdr:colOff>
      <xdr:row>32</xdr:row>
      <xdr:rowOff>114300</xdr:rowOff>
    </xdr:to>
    <xdr:sp macro="" textlink="">
      <xdr:nvSpPr>
        <xdr:cNvPr id="12" name="Ovaal 11"/>
        <xdr:cNvSpPr/>
      </xdr:nvSpPr>
      <xdr:spPr>
        <a:xfrm>
          <a:off x="600075" y="6086475"/>
          <a:ext cx="1552576" cy="9810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NL"/>
        </a:p>
      </xdr:txBody>
    </xdr:sp>
    <xdr:clientData/>
  </xdr:twoCellAnchor>
  <xdr:twoCellAnchor>
    <xdr:from>
      <xdr:col>1</xdr:col>
      <xdr:colOff>781050</xdr:colOff>
      <xdr:row>10</xdr:row>
      <xdr:rowOff>152400</xdr:rowOff>
    </xdr:from>
    <xdr:to>
      <xdr:col>3</xdr:col>
      <xdr:colOff>342900</xdr:colOff>
      <xdr:row>24</xdr:row>
      <xdr:rowOff>123825</xdr:rowOff>
    </xdr:to>
    <xdr:sp macro="" textlink="">
      <xdr:nvSpPr>
        <xdr:cNvPr id="13" name="Ovaal 12"/>
        <xdr:cNvSpPr/>
      </xdr:nvSpPr>
      <xdr:spPr>
        <a:xfrm>
          <a:off x="1514475" y="3714750"/>
          <a:ext cx="4838700" cy="22288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NL"/>
        </a:p>
      </xdr:txBody>
    </xdr:sp>
    <xdr:clientData/>
  </xdr:twoCellAnchor>
  <xdr:twoCellAnchor editAs="oneCell">
    <xdr:from>
      <xdr:col>0</xdr:col>
      <xdr:colOff>723900</xdr:colOff>
      <xdr:row>50</xdr:row>
      <xdr:rowOff>114300</xdr:rowOff>
    </xdr:from>
    <xdr:to>
      <xdr:col>4</xdr:col>
      <xdr:colOff>0</xdr:colOff>
      <xdr:row>61</xdr:row>
      <xdr:rowOff>114300</xdr:rowOff>
    </xdr:to>
    <xdr:pic>
      <xdr:nvPicPr>
        <xdr:cNvPr id="1150" name="Picture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23900" y="9667875"/>
          <a:ext cx="5895975" cy="1781175"/>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28575</xdr:colOff>
      <xdr:row>36</xdr:row>
      <xdr:rowOff>9525</xdr:rowOff>
    </xdr:from>
    <xdr:to>
      <xdr:col>3</xdr:col>
      <xdr:colOff>600075</xdr:colOff>
      <xdr:row>50</xdr:row>
      <xdr:rowOff>38100</xdr:rowOff>
    </xdr:to>
    <xdr:pic>
      <xdr:nvPicPr>
        <xdr:cNvPr id="1151" name="Picture 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2000" y="7296150"/>
          <a:ext cx="584835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657224</xdr:colOff>
      <xdr:row>51</xdr:row>
      <xdr:rowOff>142875</xdr:rowOff>
    </xdr:from>
    <xdr:to>
      <xdr:col>1</xdr:col>
      <xdr:colOff>895350</xdr:colOff>
      <xdr:row>62</xdr:row>
      <xdr:rowOff>133350</xdr:rowOff>
    </xdr:to>
    <xdr:sp macro="" textlink="">
      <xdr:nvSpPr>
        <xdr:cNvPr id="16" name="Ovaal 15"/>
        <xdr:cNvSpPr/>
      </xdr:nvSpPr>
      <xdr:spPr>
        <a:xfrm>
          <a:off x="657224" y="10267950"/>
          <a:ext cx="971551" cy="17716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NL"/>
        </a:p>
      </xdr:txBody>
    </xdr:sp>
    <xdr:clientData/>
  </xdr:twoCellAnchor>
  <xdr:twoCellAnchor editAs="oneCell">
    <xdr:from>
      <xdr:col>1</xdr:col>
      <xdr:colOff>28575</xdr:colOff>
      <xdr:row>63</xdr:row>
      <xdr:rowOff>38100</xdr:rowOff>
    </xdr:from>
    <xdr:to>
      <xdr:col>3</xdr:col>
      <xdr:colOff>581025</xdr:colOff>
      <xdr:row>76</xdr:row>
      <xdr:rowOff>95250</xdr:rowOff>
    </xdr:to>
    <xdr:pic>
      <xdr:nvPicPr>
        <xdr:cNvPr id="1153" name="Picture 10"/>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b="32780"/>
        <a:stretch>
          <a:fillRect/>
        </a:stretch>
      </xdr:blipFill>
      <xdr:spPr bwMode="auto">
        <a:xfrm>
          <a:off x="762000" y="11696700"/>
          <a:ext cx="5829300" cy="2162175"/>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3724275</xdr:colOff>
      <xdr:row>63</xdr:row>
      <xdr:rowOff>47625</xdr:rowOff>
    </xdr:from>
    <xdr:to>
      <xdr:col>2</xdr:col>
      <xdr:colOff>655762</xdr:colOff>
      <xdr:row>76</xdr:row>
      <xdr:rowOff>19050</xdr:rowOff>
    </xdr:to>
    <xdr:sp macro="" textlink="">
      <xdr:nvSpPr>
        <xdr:cNvPr id="18" name="Ovaal 17"/>
        <xdr:cNvSpPr/>
      </xdr:nvSpPr>
      <xdr:spPr>
        <a:xfrm>
          <a:off x="4457700" y="12115800"/>
          <a:ext cx="1398712" cy="20764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NL"/>
        </a:p>
      </xdr:txBody>
    </xdr:sp>
    <xdr:clientData/>
  </xdr:twoCellAnchor>
  <xdr:twoCellAnchor editAs="oneCell">
    <xdr:from>
      <xdr:col>1</xdr:col>
      <xdr:colOff>19050</xdr:colOff>
      <xdr:row>78</xdr:row>
      <xdr:rowOff>19050</xdr:rowOff>
    </xdr:from>
    <xdr:to>
      <xdr:col>4</xdr:col>
      <xdr:colOff>0</xdr:colOff>
      <xdr:row>85</xdr:row>
      <xdr:rowOff>152400</xdr:rowOff>
    </xdr:to>
    <xdr:pic>
      <xdr:nvPicPr>
        <xdr:cNvPr id="1155" name="Picture 12"/>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52475" y="14106525"/>
          <a:ext cx="5867400" cy="1266825"/>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409575</xdr:colOff>
      <xdr:row>81</xdr:row>
      <xdr:rowOff>9525</xdr:rowOff>
    </xdr:from>
    <xdr:to>
      <xdr:col>4</xdr:col>
      <xdr:colOff>361949</xdr:colOff>
      <xdr:row>87</xdr:row>
      <xdr:rowOff>57150</xdr:rowOff>
    </xdr:to>
    <xdr:sp macro="" textlink="">
      <xdr:nvSpPr>
        <xdr:cNvPr id="20" name="Ovaal 19"/>
        <xdr:cNvSpPr/>
      </xdr:nvSpPr>
      <xdr:spPr>
        <a:xfrm>
          <a:off x="409575" y="14582775"/>
          <a:ext cx="6572249" cy="10191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NL"/>
        </a:p>
      </xdr:txBody>
    </xdr:sp>
    <xdr:clientData/>
  </xdr:twoCellAnchor>
  <xdr:twoCellAnchor editAs="oneCell">
    <xdr:from>
      <xdr:col>1</xdr:col>
      <xdr:colOff>9525</xdr:colOff>
      <xdr:row>87</xdr:row>
      <xdr:rowOff>142875</xdr:rowOff>
    </xdr:from>
    <xdr:to>
      <xdr:col>4</xdr:col>
      <xdr:colOff>0</xdr:colOff>
      <xdr:row>108</xdr:row>
      <xdr:rowOff>142875</xdr:rowOff>
    </xdr:to>
    <xdr:pic>
      <xdr:nvPicPr>
        <xdr:cNvPr id="1157" name="Picture 16"/>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42950" y="15687675"/>
          <a:ext cx="5876925" cy="3400425"/>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xdr:colOff>
      <xdr:row>10</xdr:row>
      <xdr:rowOff>128737</xdr:rowOff>
    </xdr:from>
    <xdr:to>
      <xdr:col>4</xdr:col>
      <xdr:colOff>19051</xdr:colOff>
      <xdr:row>25</xdr:row>
      <xdr:rowOff>114300</xdr:rowOff>
    </xdr:to>
    <xdr:pic>
      <xdr:nvPicPr>
        <xdr:cNvPr id="2" name="Afbeelding 1"/>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733426" y="3214837"/>
          <a:ext cx="5905500" cy="2404913"/>
        </a:xfrm>
        <a:prstGeom prst="rect">
          <a:avLst/>
        </a:prstGeom>
      </xdr:spPr>
    </xdr:pic>
    <xdr:clientData/>
  </xdr:twoCellAnchor>
  <xdr:twoCellAnchor editAs="oneCell">
    <xdr:from>
      <xdr:col>1</xdr:col>
      <xdr:colOff>3802380</xdr:colOff>
      <xdr:row>0</xdr:row>
      <xdr:rowOff>68580</xdr:rowOff>
    </xdr:from>
    <xdr:to>
      <xdr:col>3</xdr:col>
      <xdr:colOff>588599</xdr:colOff>
      <xdr:row>3</xdr:row>
      <xdr:rowOff>38100</xdr:rowOff>
    </xdr:to>
    <xdr:pic>
      <xdr:nvPicPr>
        <xdr:cNvPr id="4" name="Afbeelding 3"/>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4556760" y="68580"/>
          <a:ext cx="2211659" cy="57150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toerismevan.nl/visitarnhemnijmegen/doe-mee/leveringsvoorwaard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tabColor rgb="FF003399"/>
  </sheetPr>
  <dimension ref="A1:U300"/>
  <sheetViews>
    <sheetView tabSelected="1" view="pageBreakPreview" zoomScale="90" zoomScaleNormal="100" zoomScaleSheetLayoutView="90" workbookViewId="0">
      <pane ySplit="17" topLeftCell="A231" activePane="bottomLeft" state="frozen"/>
      <selection pane="bottomLeft" activeCell="C45" sqref="C45"/>
    </sheetView>
  </sheetViews>
  <sheetFormatPr defaultRowHeight="12.75" x14ac:dyDescent="0.2"/>
  <cols>
    <col min="1" max="1" width="15.85546875" style="102" customWidth="1"/>
    <col min="2" max="2" width="12" style="5" customWidth="1"/>
    <col min="3" max="3" width="41.85546875" style="6" customWidth="1"/>
    <col min="4" max="4" width="13.7109375" style="5" customWidth="1"/>
    <col min="5" max="5" width="6.7109375" style="4" bestFit="1" customWidth="1"/>
    <col min="6" max="6" width="7.5703125" style="4" bestFit="1" customWidth="1"/>
    <col min="7" max="7" width="14" style="4" customWidth="1"/>
    <col min="8" max="9" width="13.28515625" style="4" customWidth="1"/>
    <col min="10" max="10" width="49" style="6" customWidth="1"/>
  </cols>
  <sheetData>
    <row r="1" spans="1:10" ht="21" thickBot="1" x14ac:dyDescent="0.35">
      <c r="A1" s="108" t="s">
        <v>276</v>
      </c>
      <c r="I1" s="8"/>
      <c r="J1" s="47"/>
    </row>
    <row r="2" spans="1:10" x14ac:dyDescent="0.2">
      <c r="A2" s="113" t="s">
        <v>121</v>
      </c>
      <c r="B2" s="197"/>
      <c r="C2" s="198"/>
      <c r="D2" s="198"/>
      <c r="E2" s="199"/>
      <c r="J2" s="46" t="s">
        <v>119</v>
      </c>
    </row>
    <row r="3" spans="1:10" ht="12.75" customHeight="1" thickBot="1" x14ac:dyDescent="0.25">
      <c r="A3" s="114" t="s">
        <v>122</v>
      </c>
      <c r="B3" s="178"/>
      <c r="C3" s="179"/>
      <c r="D3" s="179"/>
      <c r="E3" s="180"/>
      <c r="F3" s="27"/>
      <c r="G3" s="26" t="str">
        <f>"Voor ontvangst"&amp;" "&amp;"namens"&amp;" "&amp;B2</f>
        <v xml:space="preserve">Voor ontvangst namens </v>
      </c>
      <c r="H3"/>
      <c r="I3" s="25"/>
      <c r="J3" s="25"/>
    </row>
    <row r="4" spans="1:10" ht="14.25" x14ac:dyDescent="0.2">
      <c r="A4" s="114" t="s">
        <v>59</v>
      </c>
      <c r="B4" s="200"/>
      <c r="C4" s="201"/>
      <c r="D4" s="201"/>
      <c r="E4" s="202"/>
      <c r="F4" s="27"/>
      <c r="G4" s="50" t="s">
        <v>78</v>
      </c>
      <c r="H4" s="25"/>
      <c r="I4" s="48"/>
      <c r="J4" s="49"/>
    </row>
    <row r="5" spans="1:10" ht="12.75" customHeight="1" x14ac:dyDescent="0.2">
      <c r="A5" s="114" t="s">
        <v>123</v>
      </c>
      <c r="B5" s="178"/>
      <c r="C5" s="179"/>
      <c r="D5" s="179"/>
      <c r="E5" s="180"/>
      <c r="F5" s="27"/>
      <c r="G5" s="51"/>
      <c r="H5" s="52"/>
      <c r="I5" s="53"/>
      <c r="J5" s="54"/>
    </row>
    <row r="6" spans="1:10" ht="15" thickBot="1" x14ac:dyDescent="0.25">
      <c r="A6" s="175" t="s">
        <v>63</v>
      </c>
      <c r="B6" s="176"/>
      <c r="C6" s="176"/>
      <c r="D6" s="176"/>
      <c r="E6" s="177"/>
      <c r="F6" s="27"/>
      <c r="G6" s="51"/>
      <c r="H6" s="52"/>
      <c r="I6" s="55"/>
      <c r="J6" s="56"/>
    </row>
    <row r="7" spans="1:10" ht="15" thickBot="1" x14ac:dyDescent="0.25">
      <c r="A7" s="115" t="s">
        <v>60</v>
      </c>
      <c r="B7" s="178"/>
      <c r="C7" s="179"/>
      <c r="D7" s="179"/>
      <c r="E7" s="180"/>
      <c r="F7" s="27"/>
      <c r="G7" s="52"/>
      <c r="H7" s="52"/>
      <c r="I7" s="52"/>
      <c r="J7" s="52"/>
    </row>
    <row r="8" spans="1:10" ht="15" thickBot="1" x14ac:dyDescent="0.25">
      <c r="A8" s="115" t="s">
        <v>61</v>
      </c>
      <c r="B8" s="178"/>
      <c r="C8" s="179"/>
      <c r="D8" s="179"/>
      <c r="E8" s="180"/>
      <c r="F8" s="27"/>
      <c r="G8" s="117"/>
      <c r="H8" s="1" t="s">
        <v>79</v>
      </c>
      <c r="I8" s="1"/>
      <c r="J8" s="1"/>
    </row>
    <row r="9" spans="1:10" ht="15" thickBot="1" x14ac:dyDescent="0.25">
      <c r="A9" s="115" t="s">
        <v>62</v>
      </c>
      <c r="B9" s="178"/>
      <c r="C9" s="179"/>
      <c r="D9" s="179"/>
      <c r="E9" s="180"/>
      <c r="F9" s="27"/>
      <c r="G9" s="117"/>
      <c r="H9" s="128" t="s">
        <v>200</v>
      </c>
      <c r="I9" s="1"/>
      <c r="J9" s="1"/>
    </row>
    <row r="10" spans="1:10" ht="14.25" x14ac:dyDescent="0.2">
      <c r="A10" s="175" t="s">
        <v>52</v>
      </c>
      <c r="B10" s="176"/>
      <c r="C10" s="176"/>
      <c r="D10" s="176"/>
      <c r="E10" s="177"/>
      <c r="F10" s="27"/>
      <c r="G10" s="129" t="s">
        <v>240</v>
      </c>
      <c r="H10" s="130"/>
      <c r="I10" s="130"/>
      <c r="J10" s="131"/>
    </row>
    <row r="11" spans="1:10" ht="14.25" x14ac:dyDescent="0.2">
      <c r="A11" s="115" t="s">
        <v>60</v>
      </c>
      <c r="B11" s="178"/>
      <c r="C11" s="179"/>
      <c r="D11" s="179"/>
      <c r="E11" s="180"/>
      <c r="G11" s="132"/>
      <c r="H11" s="133"/>
      <c r="I11" s="133"/>
      <c r="J11" s="133"/>
    </row>
    <row r="12" spans="1:10" x14ac:dyDescent="0.2">
      <c r="A12" s="115" t="s">
        <v>61</v>
      </c>
      <c r="B12" s="178"/>
      <c r="C12" s="179"/>
      <c r="D12" s="179"/>
      <c r="E12" s="180"/>
    </row>
    <row r="13" spans="1:10" ht="13.5" thickBot="1" x14ac:dyDescent="0.25">
      <c r="A13" s="116" t="s">
        <v>62</v>
      </c>
      <c r="B13" s="181"/>
      <c r="C13" s="182"/>
      <c r="D13" s="182"/>
      <c r="E13" s="183"/>
      <c r="G13" s="128" t="s">
        <v>294</v>
      </c>
    </row>
    <row r="15" spans="1:10" ht="42" customHeight="1" x14ac:dyDescent="0.2">
      <c r="A15" s="193" t="s">
        <v>277</v>
      </c>
      <c r="B15" s="193"/>
      <c r="C15" s="193"/>
      <c r="D15" s="193"/>
      <c r="E15" s="193"/>
      <c r="F15" s="193"/>
      <c r="G15" s="74"/>
      <c r="H15" s="74"/>
      <c r="I15" s="122"/>
      <c r="J15" s="75"/>
    </row>
    <row r="16" spans="1:10" ht="16.5" customHeight="1" x14ac:dyDescent="0.2">
      <c r="A16" s="109"/>
      <c r="B16" s="76"/>
      <c r="C16" s="76"/>
      <c r="D16" s="76"/>
    </row>
    <row r="17" spans="1:10" s="70" customFormat="1" ht="24.75" customHeight="1" x14ac:dyDescent="0.2">
      <c r="A17" s="100" t="s">
        <v>56</v>
      </c>
      <c r="B17" s="100" t="s">
        <v>0</v>
      </c>
      <c r="C17" s="100" t="s">
        <v>29</v>
      </c>
      <c r="D17" s="101" t="s">
        <v>57</v>
      </c>
      <c r="E17" s="100" t="s">
        <v>54</v>
      </c>
      <c r="F17" s="100" t="s">
        <v>55</v>
      </c>
      <c r="G17" s="100" t="s">
        <v>92</v>
      </c>
      <c r="H17" s="100" t="s">
        <v>70</v>
      </c>
      <c r="I17" s="100" t="s">
        <v>93</v>
      </c>
      <c r="J17" s="100" t="s">
        <v>80</v>
      </c>
    </row>
    <row r="18" spans="1:10" ht="15.75" customHeight="1" x14ac:dyDescent="0.2">
      <c r="A18" s="111"/>
      <c r="B18" s="77"/>
      <c r="C18" s="77"/>
      <c r="D18" s="78"/>
      <c r="E18" s="77"/>
      <c r="F18" s="77"/>
      <c r="G18" s="77"/>
      <c r="H18" s="77"/>
      <c r="I18" s="77"/>
      <c r="J18" s="79"/>
    </row>
    <row r="19" spans="1:10" s="102" customFormat="1" ht="15.75" customHeight="1" x14ac:dyDescent="0.25">
      <c r="A19" s="194" t="s">
        <v>53</v>
      </c>
      <c r="B19" s="195"/>
      <c r="C19" s="195"/>
      <c r="D19" s="195"/>
      <c r="E19" s="195"/>
      <c r="F19" s="195"/>
      <c r="G19" s="195"/>
      <c r="H19" s="195"/>
      <c r="I19" s="195"/>
      <c r="J19" s="196"/>
    </row>
    <row r="20" spans="1:10" s="2" customFormat="1" x14ac:dyDescent="0.2">
      <c r="A20" s="110"/>
      <c r="B20" s="9">
        <v>100024</v>
      </c>
      <c r="C20" s="11" t="s">
        <v>36</v>
      </c>
      <c r="D20" s="13">
        <v>5.99</v>
      </c>
      <c r="E20" s="14">
        <v>0.21</v>
      </c>
      <c r="F20" s="14">
        <v>0.15</v>
      </c>
      <c r="G20" s="7">
        <f t="shared" ref="G20" si="0">(D20*(1-F20))/(1+E20)</f>
        <v>4.2078512396694219</v>
      </c>
      <c r="H20" s="7">
        <f t="shared" ref="H20" si="1">D20*(1-F20)*E20</f>
        <v>1.069215</v>
      </c>
      <c r="I20" s="7">
        <f t="shared" ref="I20:I31" si="2">A20*G20</f>
        <v>0</v>
      </c>
      <c r="J20" s="136"/>
    </row>
    <row r="21" spans="1:10" x14ac:dyDescent="0.2">
      <c r="A21" s="110"/>
      <c r="B21" s="9">
        <v>100019</v>
      </c>
      <c r="C21" s="11" t="s">
        <v>2</v>
      </c>
      <c r="D21" s="12">
        <v>7.05</v>
      </c>
      <c r="E21" s="14">
        <v>0.21</v>
      </c>
      <c r="F21" s="14">
        <v>0.15</v>
      </c>
      <c r="G21" s="7">
        <f>(D21*(1-F21)/(1+E21)*1)</f>
        <v>4.9524793388429753</v>
      </c>
      <c r="H21" s="7">
        <f>D21*(1-F21)*E21</f>
        <v>1.2584249999999999</v>
      </c>
      <c r="I21" s="7">
        <f t="shared" si="2"/>
        <v>0</v>
      </c>
      <c r="J21" s="136"/>
    </row>
    <row r="22" spans="1:10" x14ac:dyDescent="0.2">
      <c r="A22" s="110"/>
      <c r="B22" s="9">
        <v>100003</v>
      </c>
      <c r="C22" s="68" t="s">
        <v>251</v>
      </c>
      <c r="D22" s="12">
        <v>7.99</v>
      </c>
      <c r="E22" s="14">
        <v>0.21</v>
      </c>
      <c r="F22" s="14">
        <v>0.15</v>
      </c>
      <c r="G22" s="7">
        <f>(D22*(1-F22)/(1+E22)*1)</f>
        <v>5.6128099173553725</v>
      </c>
      <c r="H22" s="7">
        <f>D22*(1-F22)*E22</f>
        <v>1.426215</v>
      </c>
      <c r="I22" s="7">
        <f t="shared" si="2"/>
        <v>0</v>
      </c>
      <c r="J22" s="136"/>
    </row>
    <row r="23" spans="1:10" x14ac:dyDescent="0.2">
      <c r="A23" s="110"/>
      <c r="B23" s="9">
        <v>100002</v>
      </c>
      <c r="C23" s="11" t="s">
        <v>3</v>
      </c>
      <c r="D23" s="12">
        <v>7.99</v>
      </c>
      <c r="E23" s="14">
        <v>0.21</v>
      </c>
      <c r="F23" s="14">
        <v>0.15</v>
      </c>
      <c r="G23" s="7">
        <f t="shared" ref="G23:G31" si="3">(D23*(1-F23)/(1+E23)*1)</f>
        <v>5.6128099173553725</v>
      </c>
      <c r="H23" s="7">
        <f t="shared" ref="H23:H31" si="4">(D23*(1-F23)/(1+E23)*E23)</f>
        <v>1.1786900826446283</v>
      </c>
      <c r="I23" s="7">
        <f t="shared" si="2"/>
        <v>0</v>
      </c>
      <c r="J23" s="136" t="s">
        <v>246</v>
      </c>
    </row>
    <row r="24" spans="1:10" x14ac:dyDescent="0.2">
      <c r="A24" s="110"/>
      <c r="B24" s="93">
        <v>100007</v>
      </c>
      <c r="C24" s="11" t="s">
        <v>4</v>
      </c>
      <c r="D24" s="12">
        <v>0</v>
      </c>
      <c r="E24" s="14">
        <v>0.21</v>
      </c>
      <c r="F24" s="14">
        <v>0</v>
      </c>
      <c r="G24" s="7">
        <f t="shared" si="3"/>
        <v>0</v>
      </c>
      <c r="H24" s="7">
        <f t="shared" si="4"/>
        <v>0</v>
      </c>
      <c r="I24" s="7">
        <f t="shared" si="2"/>
        <v>0</v>
      </c>
      <c r="J24" s="136" t="s">
        <v>185</v>
      </c>
    </row>
    <row r="25" spans="1:10" x14ac:dyDescent="0.2">
      <c r="A25" s="110"/>
      <c r="B25" s="93">
        <v>130009</v>
      </c>
      <c r="C25" s="68" t="s">
        <v>281</v>
      </c>
      <c r="D25" s="12">
        <v>7.95</v>
      </c>
      <c r="E25" s="14">
        <v>0.09</v>
      </c>
      <c r="F25" s="14">
        <v>0.1</v>
      </c>
      <c r="G25" s="7">
        <f t="shared" si="3"/>
        <v>6.5642201834862384</v>
      </c>
      <c r="H25" s="7">
        <f t="shared" si="4"/>
        <v>0.59077981651376144</v>
      </c>
      <c r="I25" s="7">
        <f t="shared" si="2"/>
        <v>0</v>
      </c>
      <c r="J25" s="136" t="s">
        <v>282</v>
      </c>
    </row>
    <row r="26" spans="1:10" x14ac:dyDescent="0.2">
      <c r="A26" s="110"/>
      <c r="B26" s="84">
        <v>120043</v>
      </c>
      <c r="C26" s="11" t="s">
        <v>5</v>
      </c>
      <c r="D26" s="12">
        <v>3.5</v>
      </c>
      <c r="E26" s="14">
        <v>0.21</v>
      </c>
      <c r="F26" s="14">
        <v>0.15</v>
      </c>
      <c r="G26" s="7">
        <f t="shared" si="3"/>
        <v>2.4586776859504136</v>
      </c>
      <c r="H26" s="7">
        <f t="shared" si="4"/>
        <v>0.51632231404958684</v>
      </c>
      <c r="I26" s="7">
        <f t="shared" si="2"/>
        <v>0</v>
      </c>
      <c r="J26" s="136"/>
    </row>
    <row r="27" spans="1:10" x14ac:dyDescent="0.2">
      <c r="A27" s="150"/>
      <c r="B27" s="158">
        <v>100025</v>
      </c>
      <c r="C27" s="152" t="s">
        <v>252</v>
      </c>
      <c r="D27" s="159">
        <v>7.95</v>
      </c>
      <c r="E27" s="160">
        <v>0.21</v>
      </c>
      <c r="F27" s="160">
        <v>0.1</v>
      </c>
      <c r="G27" s="161">
        <f t="shared" si="3"/>
        <v>5.9132231404958677</v>
      </c>
      <c r="H27" s="161">
        <f t="shared" si="4"/>
        <v>1.2417768595041321</v>
      </c>
      <c r="I27" s="161">
        <f t="shared" si="2"/>
        <v>0</v>
      </c>
      <c r="J27" s="157" t="s">
        <v>50</v>
      </c>
    </row>
    <row r="28" spans="1:10" x14ac:dyDescent="0.2">
      <c r="A28" s="150"/>
      <c r="B28" s="158">
        <v>100013</v>
      </c>
      <c r="C28" s="152" t="s">
        <v>96</v>
      </c>
      <c r="D28" s="159">
        <v>7.95</v>
      </c>
      <c r="E28" s="160">
        <v>0.21</v>
      </c>
      <c r="F28" s="160">
        <v>0.1</v>
      </c>
      <c r="G28" s="161">
        <f t="shared" si="3"/>
        <v>5.9132231404958677</v>
      </c>
      <c r="H28" s="161">
        <f t="shared" si="4"/>
        <v>1.2417768595041321</v>
      </c>
      <c r="I28" s="161">
        <f t="shared" si="2"/>
        <v>0</v>
      </c>
      <c r="J28" s="157" t="s">
        <v>50</v>
      </c>
    </row>
    <row r="29" spans="1:10" x14ac:dyDescent="0.2">
      <c r="A29" s="150"/>
      <c r="B29" s="158">
        <v>100026</v>
      </c>
      <c r="C29" s="162" t="s">
        <v>51</v>
      </c>
      <c r="D29" s="159">
        <v>7.95</v>
      </c>
      <c r="E29" s="160">
        <v>0.21</v>
      </c>
      <c r="F29" s="160">
        <v>0.1</v>
      </c>
      <c r="G29" s="161">
        <f t="shared" si="3"/>
        <v>5.9132231404958677</v>
      </c>
      <c r="H29" s="161">
        <f t="shared" si="4"/>
        <v>1.2417768595041321</v>
      </c>
      <c r="I29" s="161">
        <f t="shared" si="2"/>
        <v>0</v>
      </c>
      <c r="J29" s="157" t="s">
        <v>50</v>
      </c>
    </row>
    <row r="30" spans="1:10" x14ac:dyDescent="0.2">
      <c r="A30" s="110"/>
      <c r="B30" s="9">
        <v>100043</v>
      </c>
      <c r="C30" s="68" t="s">
        <v>219</v>
      </c>
      <c r="D30" s="12">
        <v>12.95</v>
      </c>
      <c r="E30" s="14">
        <v>0.21</v>
      </c>
      <c r="F30" s="14">
        <v>0.15</v>
      </c>
      <c r="G30" s="7">
        <f t="shared" si="3"/>
        <v>9.0971074380165273</v>
      </c>
      <c r="H30" s="7">
        <f t="shared" si="4"/>
        <v>1.9103925619834707</v>
      </c>
      <c r="I30" s="7">
        <f t="shared" si="2"/>
        <v>0</v>
      </c>
      <c r="J30" s="136"/>
    </row>
    <row r="31" spans="1:10" x14ac:dyDescent="0.2">
      <c r="A31" s="110"/>
      <c r="B31" s="94">
        <v>100038</v>
      </c>
      <c r="C31" s="68" t="s">
        <v>218</v>
      </c>
      <c r="D31" s="12">
        <v>12.95</v>
      </c>
      <c r="E31" s="14">
        <v>0.21</v>
      </c>
      <c r="F31" s="14">
        <v>0.15</v>
      </c>
      <c r="G31" s="7">
        <f t="shared" si="3"/>
        <v>9.0971074380165273</v>
      </c>
      <c r="H31" s="7">
        <f t="shared" si="4"/>
        <v>1.9103925619834707</v>
      </c>
      <c r="I31" s="7">
        <f t="shared" si="2"/>
        <v>0</v>
      </c>
      <c r="J31" s="136"/>
    </row>
    <row r="32" spans="1:10" s="102" customFormat="1" x14ac:dyDescent="0.2">
      <c r="A32" s="103">
        <f>SUM(A20:A31)</f>
        <v>0</v>
      </c>
      <c r="B32" s="103"/>
      <c r="C32" s="103" t="s">
        <v>64</v>
      </c>
      <c r="D32" s="104"/>
      <c r="E32" s="103"/>
      <c r="F32" s="103"/>
      <c r="G32" s="103"/>
      <c r="H32" s="103"/>
      <c r="I32" s="105">
        <f>SUM(I20:I31)</f>
        <v>0</v>
      </c>
      <c r="J32" s="103"/>
    </row>
    <row r="34" spans="1:10" s="102" customFormat="1" ht="18" x14ac:dyDescent="0.25">
      <c r="A34" s="194" t="s">
        <v>254</v>
      </c>
      <c r="B34" s="195"/>
      <c r="C34" s="195"/>
      <c r="D34" s="195"/>
      <c r="E34" s="195"/>
      <c r="F34" s="195"/>
      <c r="G34" s="195"/>
      <c r="H34" s="195"/>
      <c r="I34" s="195"/>
      <c r="J34" s="196"/>
    </row>
    <row r="35" spans="1:10" x14ac:dyDescent="0.2">
      <c r="A35" s="110"/>
      <c r="B35" s="9">
        <v>110002</v>
      </c>
      <c r="C35" s="11" t="s">
        <v>67</v>
      </c>
      <c r="D35" s="39">
        <v>2.5</v>
      </c>
      <c r="E35" s="14">
        <v>0.21</v>
      </c>
      <c r="F35" s="14">
        <v>0.4</v>
      </c>
      <c r="G35" s="7">
        <f>(D35*(1-F35)/(1+E35)*1)</f>
        <v>1.2396694214876034</v>
      </c>
      <c r="H35" s="7">
        <f>(D35*(1-F35)/(1+E35)*E35)</f>
        <v>0.26033057851239672</v>
      </c>
      <c r="I35" s="7">
        <f>A35*G35</f>
        <v>0</v>
      </c>
      <c r="J35" s="136"/>
    </row>
    <row r="36" spans="1:10" x14ac:dyDescent="0.2">
      <c r="A36" s="110"/>
      <c r="B36" s="9">
        <v>110003</v>
      </c>
      <c r="C36" s="11" t="s">
        <v>66</v>
      </c>
      <c r="D36" s="39">
        <v>2.5</v>
      </c>
      <c r="E36" s="14">
        <v>0.21</v>
      </c>
      <c r="F36" s="14">
        <v>0.4</v>
      </c>
      <c r="G36" s="7">
        <f>(D36*(1-F36)/(1+E36)*1)</f>
        <v>1.2396694214876034</v>
      </c>
      <c r="H36" s="7">
        <f>(D36*(1-F36)/(1+E36)*E36)</f>
        <v>0.26033057851239672</v>
      </c>
      <c r="I36" s="7">
        <f>A36*G36</f>
        <v>0</v>
      </c>
      <c r="J36" s="136"/>
    </row>
    <row r="37" spans="1:10" x14ac:dyDescent="0.2">
      <c r="A37" s="110"/>
      <c r="B37" s="9">
        <v>110004</v>
      </c>
      <c r="C37" s="11" t="s">
        <v>65</v>
      </c>
      <c r="D37" s="39">
        <v>2.5</v>
      </c>
      <c r="E37" s="14">
        <v>0.21</v>
      </c>
      <c r="F37" s="14">
        <v>0.4</v>
      </c>
      <c r="G37" s="7">
        <f t="shared" ref="G37" si="5">(D37*(1-F37)/(1+E37)*1)</f>
        <v>1.2396694214876034</v>
      </c>
      <c r="H37" s="7">
        <f t="shared" ref="H37" si="6">(D37*(1-F37)/(1+E37)*E37)</f>
        <v>0.26033057851239672</v>
      </c>
      <c r="I37" s="7">
        <f t="shared" ref="I37" si="7">A37*G37</f>
        <v>0</v>
      </c>
      <c r="J37" s="136"/>
    </row>
    <row r="38" spans="1:10" x14ac:dyDescent="0.2">
      <c r="A38" s="110"/>
      <c r="B38" s="90">
        <v>110018</v>
      </c>
      <c r="C38" s="68" t="s">
        <v>144</v>
      </c>
      <c r="D38" s="39">
        <v>2.5</v>
      </c>
      <c r="E38" s="14">
        <v>0.21</v>
      </c>
      <c r="F38" s="14">
        <v>0.4</v>
      </c>
      <c r="G38" s="7">
        <f>(D38*(1-F38)/(1+E38)*1)</f>
        <v>1.2396694214876034</v>
      </c>
      <c r="H38" s="7">
        <f>(D38*(1-F38)/(1+E38)*E38)</f>
        <v>0.26033057851239672</v>
      </c>
      <c r="I38" s="7">
        <f>A38*G38</f>
        <v>0</v>
      </c>
      <c r="J38" s="136"/>
    </row>
    <row r="39" spans="1:10" x14ac:dyDescent="0.2">
      <c r="A39" s="110"/>
      <c r="B39" s="90">
        <v>110019</v>
      </c>
      <c r="C39" s="68" t="s">
        <v>142</v>
      </c>
      <c r="D39" s="39">
        <v>2.5</v>
      </c>
      <c r="E39" s="14">
        <v>0.21</v>
      </c>
      <c r="F39" s="14">
        <v>0.4</v>
      </c>
      <c r="G39" s="7">
        <f>(D39*(1-F39)/(1+E39)*1)</f>
        <v>1.2396694214876034</v>
      </c>
      <c r="H39" s="7">
        <f>(D39*(1-F39)/(1+E39)*E39)</f>
        <v>0.26033057851239672</v>
      </c>
      <c r="I39" s="7">
        <f>A39*G39</f>
        <v>0</v>
      </c>
      <c r="J39" s="136"/>
    </row>
    <row r="40" spans="1:10" x14ac:dyDescent="0.2">
      <c r="A40" s="110"/>
      <c r="B40" s="90">
        <v>110020</v>
      </c>
      <c r="C40" s="68" t="s">
        <v>143</v>
      </c>
      <c r="D40" s="39">
        <v>2.5</v>
      </c>
      <c r="E40" s="14">
        <v>0.21</v>
      </c>
      <c r="F40" s="14">
        <v>0.4</v>
      </c>
      <c r="G40" s="7">
        <f>(D40*(1-F40)/(1+E40)*1)</f>
        <v>1.2396694214876034</v>
      </c>
      <c r="H40" s="7">
        <f>(D40*(1-F40)/(1+E40)*E40)</f>
        <v>0.26033057851239672</v>
      </c>
      <c r="I40" s="7">
        <f>A40*G40</f>
        <v>0</v>
      </c>
      <c r="J40" s="136"/>
    </row>
    <row r="41" spans="1:10" s="102" customFormat="1" x14ac:dyDescent="0.2">
      <c r="A41" s="103">
        <f>SUM(A35:A40)</f>
        <v>0</v>
      </c>
      <c r="B41" s="103"/>
      <c r="C41" s="103" t="s">
        <v>64</v>
      </c>
      <c r="D41" s="104"/>
      <c r="E41" s="103"/>
      <c r="F41" s="103"/>
      <c r="G41" s="103"/>
      <c r="H41" s="103"/>
      <c r="I41" s="105">
        <f>SUM(I35:I40)</f>
        <v>0</v>
      </c>
      <c r="J41" s="103"/>
    </row>
    <row r="44" spans="1:10" s="102" customFormat="1" ht="18" x14ac:dyDescent="0.25">
      <c r="A44" s="194" t="s">
        <v>39</v>
      </c>
      <c r="B44" s="195"/>
      <c r="C44" s="195"/>
      <c r="D44" s="195"/>
      <c r="E44" s="195"/>
      <c r="F44" s="195"/>
      <c r="G44" s="195"/>
      <c r="H44" s="195"/>
      <c r="I44" s="195"/>
      <c r="J44" s="196"/>
    </row>
    <row r="45" spans="1:10" x14ac:dyDescent="0.2">
      <c r="A45" s="110"/>
      <c r="B45" s="84">
        <v>120116</v>
      </c>
      <c r="C45" s="69" t="s">
        <v>311</v>
      </c>
      <c r="D45" s="19">
        <v>1.5</v>
      </c>
      <c r="E45" s="14">
        <v>0.21</v>
      </c>
      <c r="F45" s="14">
        <v>0.1</v>
      </c>
      <c r="G45" s="7">
        <f t="shared" ref="G45" si="8">(D45*(1-F45)/(1+E45)*1)</f>
        <v>1.115702479338843</v>
      </c>
      <c r="H45" s="7">
        <f t="shared" ref="H45" si="9">(D45*(1-F45)/(1+E45)*E45)</f>
        <v>0.23429752066115703</v>
      </c>
      <c r="I45" s="7">
        <f t="shared" ref="I45" si="10">A45*G45</f>
        <v>0</v>
      </c>
      <c r="J45" s="136"/>
    </row>
    <row r="46" spans="1:10" x14ac:dyDescent="0.2">
      <c r="A46" s="110"/>
      <c r="B46" s="84">
        <v>120103</v>
      </c>
      <c r="C46" s="69" t="s">
        <v>232</v>
      </c>
      <c r="D46" s="19">
        <v>1.5</v>
      </c>
      <c r="E46" s="14">
        <v>0.09</v>
      </c>
      <c r="F46" s="14">
        <v>0.1</v>
      </c>
      <c r="G46" s="7">
        <f t="shared" ref="G46:G79" si="11">(D46*(1-F46)/(1+E46)*1)</f>
        <v>1.238532110091743</v>
      </c>
      <c r="H46" s="7">
        <f t="shared" ref="H46:H79" si="12">(D46*(1-F46)/(1+E46)*E46)</f>
        <v>0.11146788990825687</v>
      </c>
      <c r="I46" s="7">
        <f t="shared" ref="I46:I48" si="13">A46*G46</f>
        <v>0</v>
      </c>
      <c r="J46" s="136"/>
    </row>
    <row r="47" spans="1:10" x14ac:dyDescent="0.2">
      <c r="A47" s="110"/>
      <c r="B47" s="84">
        <v>120128</v>
      </c>
      <c r="C47" s="69" t="s">
        <v>283</v>
      </c>
      <c r="D47" s="19">
        <v>1.5</v>
      </c>
      <c r="E47" s="14">
        <v>0.09</v>
      </c>
      <c r="F47" s="14">
        <v>0.1</v>
      </c>
      <c r="G47" s="7">
        <f t="shared" si="11"/>
        <v>1.238532110091743</v>
      </c>
      <c r="H47" s="7">
        <f t="shared" si="12"/>
        <v>0.11146788990825687</v>
      </c>
      <c r="I47" s="7">
        <f t="shared" si="13"/>
        <v>0</v>
      </c>
      <c r="J47" s="136"/>
    </row>
    <row r="48" spans="1:10" x14ac:dyDescent="0.2">
      <c r="A48" s="110"/>
      <c r="B48" s="16">
        <v>120091</v>
      </c>
      <c r="C48" s="69" t="s">
        <v>149</v>
      </c>
      <c r="D48" s="19">
        <v>1.5</v>
      </c>
      <c r="E48" s="14">
        <v>0.09</v>
      </c>
      <c r="F48" s="14">
        <v>0.1</v>
      </c>
      <c r="G48" s="7">
        <f t="shared" si="11"/>
        <v>1.238532110091743</v>
      </c>
      <c r="H48" s="7">
        <f t="shared" si="12"/>
        <v>0.11146788990825687</v>
      </c>
      <c r="I48" s="7">
        <f t="shared" si="13"/>
        <v>0</v>
      </c>
      <c r="J48" s="136"/>
    </row>
    <row r="49" spans="1:10" x14ac:dyDescent="0.2">
      <c r="A49" s="110"/>
      <c r="B49" s="16">
        <v>120059</v>
      </c>
      <c r="C49" s="16" t="s">
        <v>33</v>
      </c>
      <c r="D49" s="19">
        <v>9.9499999999999993</v>
      </c>
      <c r="E49" s="14">
        <v>0.09</v>
      </c>
      <c r="F49" s="14">
        <v>0.15</v>
      </c>
      <c r="G49" s="7">
        <f t="shared" si="11"/>
        <v>7.7591743119266043</v>
      </c>
      <c r="H49" s="7">
        <f t="shared" si="12"/>
        <v>0.69832568807339435</v>
      </c>
      <c r="I49" s="7">
        <f t="shared" ref="I49:I82" si="14">A49*G49</f>
        <v>0</v>
      </c>
      <c r="J49" s="139"/>
    </row>
    <row r="50" spans="1:10" x14ac:dyDescent="0.2">
      <c r="A50" s="110"/>
      <c r="B50" s="16">
        <v>120060</v>
      </c>
      <c r="C50" s="16" t="s">
        <v>37</v>
      </c>
      <c r="D50" s="19">
        <v>9.9499999999999993</v>
      </c>
      <c r="E50" s="14">
        <v>0.09</v>
      </c>
      <c r="F50" s="14">
        <v>0.15</v>
      </c>
      <c r="G50" s="7">
        <f t="shared" si="11"/>
        <v>7.7591743119266043</v>
      </c>
      <c r="H50" s="7">
        <f t="shared" si="12"/>
        <v>0.69832568807339435</v>
      </c>
      <c r="I50" s="7">
        <f t="shared" si="14"/>
        <v>0</v>
      </c>
      <c r="J50" s="139"/>
    </row>
    <row r="51" spans="1:10" x14ac:dyDescent="0.2">
      <c r="A51" s="110"/>
      <c r="B51" s="16">
        <v>120096</v>
      </c>
      <c r="C51" s="69" t="s">
        <v>168</v>
      </c>
      <c r="D51" s="19">
        <v>9.9499999999999993</v>
      </c>
      <c r="E51" s="14">
        <v>0.09</v>
      </c>
      <c r="F51" s="14">
        <v>0.15</v>
      </c>
      <c r="G51" s="7">
        <f t="shared" si="11"/>
        <v>7.7591743119266043</v>
      </c>
      <c r="H51" s="7">
        <f t="shared" si="12"/>
        <v>0.69832568807339435</v>
      </c>
      <c r="I51" s="7">
        <f t="shared" si="14"/>
        <v>0</v>
      </c>
      <c r="J51" s="139"/>
    </row>
    <row r="52" spans="1:10" x14ac:dyDescent="0.2">
      <c r="A52" s="110"/>
      <c r="B52" s="16">
        <v>120094</v>
      </c>
      <c r="C52" s="69" t="s">
        <v>158</v>
      </c>
      <c r="D52" s="19">
        <v>9.9499999999999993</v>
      </c>
      <c r="E52" s="14">
        <v>0.09</v>
      </c>
      <c r="F52" s="14">
        <v>0.15</v>
      </c>
      <c r="G52" s="7">
        <f t="shared" si="11"/>
        <v>7.7591743119266043</v>
      </c>
      <c r="H52" s="7">
        <f t="shared" si="12"/>
        <v>0.69832568807339435</v>
      </c>
      <c r="I52" s="7">
        <f t="shared" si="14"/>
        <v>0</v>
      </c>
      <c r="J52" s="139"/>
    </row>
    <row r="53" spans="1:10" x14ac:dyDescent="0.2">
      <c r="A53" s="110"/>
      <c r="B53" s="16">
        <v>120095</v>
      </c>
      <c r="C53" s="69" t="s">
        <v>160</v>
      </c>
      <c r="D53" s="19">
        <v>9.9499999999999993</v>
      </c>
      <c r="E53" s="14">
        <v>0.09</v>
      </c>
      <c r="F53" s="14">
        <v>0.15</v>
      </c>
      <c r="G53" s="7">
        <f t="shared" si="11"/>
        <v>7.7591743119266043</v>
      </c>
      <c r="H53" s="7">
        <f t="shared" si="12"/>
        <v>0.69832568807339435</v>
      </c>
      <c r="I53" s="7">
        <f t="shared" si="14"/>
        <v>0</v>
      </c>
      <c r="J53" s="139"/>
    </row>
    <row r="54" spans="1:10" x14ac:dyDescent="0.2">
      <c r="A54" s="110"/>
      <c r="B54" s="84">
        <v>120075</v>
      </c>
      <c r="C54" s="69" t="s">
        <v>157</v>
      </c>
      <c r="D54" s="19">
        <v>2</v>
      </c>
      <c r="E54" s="14">
        <v>0.21</v>
      </c>
      <c r="F54" s="14">
        <v>0.4</v>
      </c>
      <c r="G54" s="7">
        <f t="shared" si="11"/>
        <v>0.99173553719008267</v>
      </c>
      <c r="H54" s="7">
        <f t="shared" si="12"/>
        <v>0.20826446280991737</v>
      </c>
      <c r="I54" s="7">
        <f t="shared" si="14"/>
        <v>0</v>
      </c>
      <c r="J54" s="139"/>
    </row>
    <row r="55" spans="1:10" x14ac:dyDescent="0.2">
      <c r="A55" s="110"/>
      <c r="B55" s="84">
        <v>120105</v>
      </c>
      <c r="C55" s="69" t="s">
        <v>186</v>
      </c>
      <c r="D55" s="19">
        <v>12.95</v>
      </c>
      <c r="E55" s="14">
        <v>0.09</v>
      </c>
      <c r="F55" s="14">
        <v>0.15</v>
      </c>
      <c r="G55" s="7">
        <f t="shared" si="11"/>
        <v>10.098623853211008</v>
      </c>
      <c r="H55" s="7">
        <f t="shared" si="12"/>
        <v>0.90887614678899065</v>
      </c>
      <c r="I55" s="7">
        <f t="shared" si="14"/>
        <v>0</v>
      </c>
      <c r="J55" s="139"/>
    </row>
    <row r="56" spans="1:10" x14ac:dyDescent="0.2">
      <c r="A56" s="110"/>
      <c r="B56" s="16">
        <v>120003</v>
      </c>
      <c r="C56" s="16" t="s">
        <v>7</v>
      </c>
      <c r="D56" s="19">
        <v>3</v>
      </c>
      <c r="E56" s="14">
        <v>0.21</v>
      </c>
      <c r="F56" s="14">
        <v>0.15</v>
      </c>
      <c r="G56" s="7">
        <f t="shared" si="11"/>
        <v>2.1074380165289255</v>
      </c>
      <c r="H56" s="7">
        <f t="shared" si="12"/>
        <v>0.44256198347107434</v>
      </c>
      <c r="I56" s="7">
        <f t="shared" si="14"/>
        <v>0</v>
      </c>
      <c r="J56" s="136"/>
    </row>
    <row r="57" spans="1:10" x14ac:dyDescent="0.2">
      <c r="A57" s="110"/>
      <c r="B57" s="16">
        <v>120004</v>
      </c>
      <c r="C57" s="16" t="s">
        <v>8</v>
      </c>
      <c r="D57" s="19">
        <v>3</v>
      </c>
      <c r="E57" s="14">
        <v>0.21</v>
      </c>
      <c r="F57" s="14">
        <v>0.15</v>
      </c>
      <c r="G57" s="7">
        <f t="shared" si="11"/>
        <v>2.1074380165289255</v>
      </c>
      <c r="H57" s="7">
        <f t="shared" si="12"/>
        <v>0.44256198347107434</v>
      </c>
      <c r="I57" s="7">
        <f t="shared" si="14"/>
        <v>0</v>
      </c>
      <c r="J57" s="136"/>
    </row>
    <row r="58" spans="1:10" x14ac:dyDescent="0.2">
      <c r="A58" s="110"/>
      <c r="B58" s="16">
        <v>120002</v>
      </c>
      <c r="C58" s="16" t="s">
        <v>6</v>
      </c>
      <c r="D58" s="19">
        <v>3</v>
      </c>
      <c r="E58" s="21">
        <v>0.21</v>
      </c>
      <c r="F58" s="21">
        <v>0.15</v>
      </c>
      <c r="G58" s="7">
        <f t="shared" si="11"/>
        <v>2.1074380165289255</v>
      </c>
      <c r="H58" s="7">
        <f t="shared" si="12"/>
        <v>0.44256198347107434</v>
      </c>
      <c r="I58" s="7">
        <f t="shared" si="14"/>
        <v>0</v>
      </c>
      <c r="J58" s="136"/>
    </row>
    <row r="59" spans="1:10" x14ac:dyDescent="0.2">
      <c r="A59" s="110"/>
      <c r="B59" s="16">
        <v>120127</v>
      </c>
      <c r="C59" s="69" t="s">
        <v>260</v>
      </c>
      <c r="D59" s="19">
        <v>3.95</v>
      </c>
      <c r="E59" s="14">
        <v>0.09</v>
      </c>
      <c r="F59" s="14">
        <v>0.15</v>
      </c>
      <c r="G59" s="7">
        <f t="shared" si="11"/>
        <v>3.080275229357798</v>
      </c>
      <c r="H59" s="7">
        <f t="shared" si="12"/>
        <v>0.2772247706422018</v>
      </c>
      <c r="I59" s="7">
        <f t="shared" si="14"/>
        <v>0</v>
      </c>
      <c r="J59" s="136" t="s">
        <v>159</v>
      </c>
    </row>
    <row r="60" spans="1:10" x14ac:dyDescent="0.2">
      <c r="A60" s="110"/>
      <c r="B60" s="17">
        <v>120018</v>
      </c>
      <c r="C60" s="18" t="s">
        <v>9</v>
      </c>
      <c r="D60" s="20">
        <v>3.5</v>
      </c>
      <c r="E60" s="22">
        <v>0.09</v>
      </c>
      <c r="F60" s="24">
        <v>0.15</v>
      </c>
      <c r="G60" s="7">
        <f t="shared" si="11"/>
        <v>2.7293577981651373</v>
      </c>
      <c r="H60" s="7">
        <f t="shared" si="12"/>
        <v>0.24564220183486235</v>
      </c>
      <c r="I60" s="7">
        <f t="shared" si="14"/>
        <v>0</v>
      </c>
      <c r="J60" s="138"/>
    </row>
    <row r="61" spans="1:10" x14ac:dyDescent="0.2">
      <c r="A61" s="110"/>
      <c r="B61" s="18">
        <v>120119</v>
      </c>
      <c r="C61" s="120" t="s">
        <v>244</v>
      </c>
      <c r="D61" s="20">
        <v>4.95</v>
      </c>
      <c r="E61" s="34">
        <v>0.09</v>
      </c>
      <c r="F61" s="34">
        <v>0.15</v>
      </c>
      <c r="G61" s="7">
        <f t="shared" si="11"/>
        <v>3.8600917431192663</v>
      </c>
      <c r="H61" s="7">
        <f t="shared" si="12"/>
        <v>0.34740825688073396</v>
      </c>
      <c r="I61" s="7">
        <f t="shared" si="14"/>
        <v>0</v>
      </c>
      <c r="J61" s="138"/>
    </row>
    <row r="62" spans="1:10" x14ac:dyDescent="0.2">
      <c r="A62" s="110"/>
      <c r="B62" s="18">
        <v>120022</v>
      </c>
      <c r="C62" s="120" t="s">
        <v>177</v>
      </c>
      <c r="D62" s="20">
        <v>3.95</v>
      </c>
      <c r="E62" s="34">
        <v>0.09</v>
      </c>
      <c r="F62" s="34">
        <v>0.15</v>
      </c>
      <c r="G62" s="7">
        <f t="shared" si="11"/>
        <v>3.080275229357798</v>
      </c>
      <c r="H62" s="7">
        <f t="shared" si="12"/>
        <v>0.2772247706422018</v>
      </c>
      <c r="I62" s="7">
        <f t="shared" si="14"/>
        <v>0</v>
      </c>
      <c r="J62" s="138"/>
    </row>
    <row r="63" spans="1:10" x14ac:dyDescent="0.2">
      <c r="A63" s="110"/>
      <c r="B63" s="17">
        <v>120016</v>
      </c>
      <c r="C63" s="18" t="s">
        <v>34</v>
      </c>
      <c r="D63" s="20">
        <v>3.95</v>
      </c>
      <c r="E63" s="22">
        <v>0.09</v>
      </c>
      <c r="F63" s="24">
        <v>0.15</v>
      </c>
      <c r="G63" s="7">
        <f t="shared" si="11"/>
        <v>3.080275229357798</v>
      </c>
      <c r="H63" s="7">
        <f t="shared" si="12"/>
        <v>0.2772247706422018</v>
      </c>
      <c r="I63" s="7">
        <f t="shared" si="14"/>
        <v>0</v>
      </c>
      <c r="J63" s="138"/>
    </row>
    <row r="64" spans="1:10" x14ac:dyDescent="0.2">
      <c r="A64" s="110"/>
      <c r="B64" s="18">
        <v>120012</v>
      </c>
      <c r="C64" s="120" t="s">
        <v>178</v>
      </c>
      <c r="D64" s="20">
        <v>3.95</v>
      </c>
      <c r="E64" s="34">
        <v>0.09</v>
      </c>
      <c r="F64" s="34">
        <v>0.15</v>
      </c>
      <c r="G64" s="7">
        <f t="shared" si="11"/>
        <v>3.080275229357798</v>
      </c>
      <c r="H64" s="7">
        <f t="shared" si="12"/>
        <v>0.2772247706422018</v>
      </c>
      <c r="I64" s="7">
        <f t="shared" si="14"/>
        <v>0</v>
      </c>
      <c r="J64" s="138"/>
    </row>
    <row r="65" spans="1:10" x14ac:dyDescent="0.2">
      <c r="A65" s="110"/>
      <c r="B65" s="18">
        <v>120020</v>
      </c>
      <c r="C65" s="120" t="s">
        <v>231</v>
      </c>
      <c r="D65" s="20">
        <v>4.95</v>
      </c>
      <c r="E65" s="34">
        <v>0.09</v>
      </c>
      <c r="F65" s="34">
        <v>0.15</v>
      </c>
      <c r="G65" s="7">
        <f t="shared" si="11"/>
        <v>3.8600917431192663</v>
      </c>
      <c r="H65" s="7">
        <f t="shared" si="12"/>
        <v>0.34740825688073396</v>
      </c>
      <c r="I65" s="7">
        <f t="shared" si="14"/>
        <v>0</v>
      </c>
      <c r="J65" s="138"/>
    </row>
    <row r="66" spans="1:10" x14ac:dyDescent="0.2">
      <c r="A66" s="110"/>
      <c r="B66" s="18">
        <v>120110</v>
      </c>
      <c r="C66" s="120" t="s">
        <v>209</v>
      </c>
      <c r="D66" s="135">
        <v>4.95</v>
      </c>
      <c r="E66" s="34">
        <v>0.09</v>
      </c>
      <c r="F66" s="34">
        <v>0.15</v>
      </c>
      <c r="G66" s="7">
        <f t="shared" si="11"/>
        <v>3.8600917431192663</v>
      </c>
      <c r="H66" s="7">
        <f t="shared" si="12"/>
        <v>0.34740825688073396</v>
      </c>
      <c r="I66" s="7">
        <f t="shared" si="14"/>
        <v>0</v>
      </c>
      <c r="J66" s="140"/>
    </row>
    <row r="67" spans="1:10" x14ac:dyDescent="0.2">
      <c r="A67" s="110"/>
      <c r="B67" s="18">
        <v>120124</v>
      </c>
      <c r="C67" s="120" t="s">
        <v>253</v>
      </c>
      <c r="D67" s="135">
        <v>3.95</v>
      </c>
      <c r="E67" s="34">
        <v>0.09</v>
      </c>
      <c r="F67" s="34">
        <v>0.15</v>
      </c>
      <c r="G67" s="7">
        <f t="shared" si="11"/>
        <v>3.080275229357798</v>
      </c>
      <c r="H67" s="7">
        <f t="shared" si="12"/>
        <v>0.2772247706422018</v>
      </c>
      <c r="I67" s="7">
        <f t="shared" si="14"/>
        <v>0</v>
      </c>
      <c r="J67" s="140"/>
    </row>
    <row r="68" spans="1:10" x14ac:dyDescent="0.2">
      <c r="A68" s="110"/>
      <c r="B68" s="16">
        <v>120019</v>
      </c>
      <c r="C68" s="16" t="s">
        <v>10</v>
      </c>
      <c r="D68" s="19">
        <v>3.95</v>
      </c>
      <c r="E68" s="14">
        <v>0.09</v>
      </c>
      <c r="F68" s="14">
        <v>0.15</v>
      </c>
      <c r="G68" s="7">
        <f t="shared" si="11"/>
        <v>3.080275229357798</v>
      </c>
      <c r="H68" s="7">
        <f t="shared" si="12"/>
        <v>0.2772247706422018</v>
      </c>
      <c r="I68" s="7">
        <f t="shared" si="14"/>
        <v>0</v>
      </c>
      <c r="J68" s="136" t="s">
        <v>275</v>
      </c>
    </row>
    <row r="69" spans="1:10" x14ac:dyDescent="0.2">
      <c r="A69" s="110"/>
      <c r="B69" s="16">
        <v>120010</v>
      </c>
      <c r="C69" s="16" t="s">
        <v>11</v>
      </c>
      <c r="D69" s="19">
        <v>1.5</v>
      </c>
      <c r="E69" s="14">
        <v>0.21</v>
      </c>
      <c r="F69" s="14">
        <v>0.15</v>
      </c>
      <c r="G69" s="7">
        <f t="shared" si="11"/>
        <v>1.0537190082644627</v>
      </c>
      <c r="H69" s="7">
        <f t="shared" si="12"/>
        <v>0.22128099173553717</v>
      </c>
      <c r="I69" s="7">
        <f t="shared" si="14"/>
        <v>0</v>
      </c>
      <c r="J69" s="136"/>
    </row>
    <row r="70" spans="1:10" x14ac:dyDescent="0.2">
      <c r="A70" s="110"/>
      <c r="B70" s="84">
        <v>120108</v>
      </c>
      <c r="C70" s="69" t="s">
        <v>196</v>
      </c>
      <c r="D70" s="19">
        <v>1.5</v>
      </c>
      <c r="E70" s="14">
        <v>0.21</v>
      </c>
      <c r="F70" s="23">
        <v>0.1</v>
      </c>
      <c r="G70" s="7">
        <f t="shared" si="11"/>
        <v>1.115702479338843</v>
      </c>
      <c r="H70" s="7">
        <f t="shared" si="12"/>
        <v>0.23429752066115703</v>
      </c>
      <c r="I70" s="7">
        <f t="shared" si="14"/>
        <v>0</v>
      </c>
      <c r="J70" s="141"/>
    </row>
    <row r="71" spans="1:10" x14ac:dyDescent="0.2">
      <c r="A71" s="150"/>
      <c r="B71" s="169">
        <v>120001</v>
      </c>
      <c r="C71" s="169" t="s">
        <v>12</v>
      </c>
      <c r="D71" s="170">
        <v>1.5</v>
      </c>
      <c r="E71" s="160">
        <v>0.21</v>
      </c>
      <c r="F71" s="160">
        <v>0.4</v>
      </c>
      <c r="G71" s="161">
        <f t="shared" si="11"/>
        <v>0.74380165289256195</v>
      </c>
      <c r="H71" s="161">
        <f t="shared" si="12"/>
        <v>0.15619834710743799</v>
      </c>
      <c r="I71" s="161">
        <f t="shared" si="14"/>
        <v>0</v>
      </c>
      <c r="J71" s="168" t="s">
        <v>309</v>
      </c>
    </row>
    <row r="72" spans="1:10" x14ac:dyDescent="0.2">
      <c r="A72" s="110"/>
      <c r="B72" s="95">
        <v>120107</v>
      </c>
      <c r="C72" s="69" t="s">
        <v>192</v>
      </c>
      <c r="D72" s="19">
        <v>14.95</v>
      </c>
      <c r="E72" s="14">
        <v>0.09</v>
      </c>
      <c r="F72" s="14">
        <v>0.15</v>
      </c>
      <c r="G72" s="7">
        <f t="shared" si="11"/>
        <v>11.658256880733944</v>
      </c>
      <c r="H72" s="7">
        <f t="shared" si="12"/>
        <v>1.049243119266055</v>
      </c>
      <c r="I72" s="7">
        <f t="shared" si="14"/>
        <v>0</v>
      </c>
      <c r="J72" s="136"/>
    </row>
    <row r="73" spans="1:10" x14ac:dyDescent="0.2">
      <c r="A73" s="110"/>
      <c r="B73" s="16">
        <v>120028</v>
      </c>
      <c r="C73" s="16" t="s">
        <v>13</v>
      </c>
      <c r="D73" s="19">
        <v>18.7</v>
      </c>
      <c r="E73" s="14">
        <v>0.09</v>
      </c>
      <c r="F73" s="14">
        <v>0.15</v>
      </c>
      <c r="G73" s="7">
        <f t="shared" si="11"/>
        <v>14.582568807339449</v>
      </c>
      <c r="H73" s="7">
        <f t="shared" si="12"/>
        <v>1.3124311926605503</v>
      </c>
      <c r="I73" s="7">
        <f t="shared" si="14"/>
        <v>0</v>
      </c>
      <c r="J73" s="136"/>
    </row>
    <row r="74" spans="1:10" x14ac:dyDescent="0.2">
      <c r="A74" s="110"/>
      <c r="B74" s="16">
        <v>120029</v>
      </c>
      <c r="C74" s="16" t="s">
        <v>14</v>
      </c>
      <c r="D74" s="19">
        <v>19.899999999999999</v>
      </c>
      <c r="E74" s="14">
        <v>0.09</v>
      </c>
      <c r="F74" s="14">
        <v>0.15</v>
      </c>
      <c r="G74" s="7">
        <f t="shared" si="11"/>
        <v>15.518348623853209</v>
      </c>
      <c r="H74" s="7">
        <f t="shared" si="12"/>
        <v>1.3966513761467887</v>
      </c>
      <c r="I74" s="7">
        <f t="shared" si="14"/>
        <v>0</v>
      </c>
      <c r="J74" s="136"/>
    </row>
    <row r="75" spans="1:10" x14ac:dyDescent="0.2">
      <c r="A75" s="110"/>
      <c r="B75" s="16">
        <v>120106</v>
      </c>
      <c r="C75" s="69" t="s">
        <v>191</v>
      </c>
      <c r="D75" s="19">
        <v>19.95</v>
      </c>
      <c r="E75" s="14">
        <v>0.09</v>
      </c>
      <c r="F75" s="14">
        <v>0.15</v>
      </c>
      <c r="G75" s="7">
        <f t="shared" si="11"/>
        <v>15.557339449541283</v>
      </c>
      <c r="H75" s="7">
        <f t="shared" si="12"/>
        <v>1.4001605504587153</v>
      </c>
      <c r="I75" s="7">
        <f t="shared" si="14"/>
        <v>0</v>
      </c>
      <c r="J75" s="136"/>
    </row>
    <row r="76" spans="1:10" x14ac:dyDescent="0.2">
      <c r="A76" s="110"/>
      <c r="B76" s="16">
        <v>120042</v>
      </c>
      <c r="C76" s="16" t="s">
        <v>15</v>
      </c>
      <c r="D76" s="19">
        <v>7.05</v>
      </c>
      <c r="E76" s="14">
        <v>0.21</v>
      </c>
      <c r="F76" s="14">
        <v>0.15</v>
      </c>
      <c r="G76" s="7">
        <f t="shared" si="11"/>
        <v>4.9524793388429753</v>
      </c>
      <c r="H76" s="7">
        <f t="shared" si="12"/>
        <v>1.0400206611570249</v>
      </c>
      <c r="I76" s="7">
        <f t="shared" si="14"/>
        <v>0</v>
      </c>
      <c r="J76" s="136"/>
    </row>
    <row r="77" spans="1:10" x14ac:dyDescent="0.2">
      <c r="A77" s="150"/>
      <c r="B77" s="169">
        <v>120030</v>
      </c>
      <c r="C77" s="169" t="s">
        <v>16</v>
      </c>
      <c r="D77" s="170">
        <v>12.85</v>
      </c>
      <c r="E77" s="160">
        <v>0.09</v>
      </c>
      <c r="F77" s="160">
        <v>0.15</v>
      </c>
      <c r="G77" s="161">
        <f t="shared" si="11"/>
        <v>10.02064220183486</v>
      </c>
      <c r="H77" s="161">
        <f t="shared" si="12"/>
        <v>0.90185779816513745</v>
      </c>
      <c r="I77" s="161">
        <f t="shared" si="14"/>
        <v>0</v>
      </c>
      <c r="J77" s="157" t="s">
        <v>297</v>
      </c>
    </row>
    <row r="78" spans="1:10" x14ac:dyDescent="0.2">
      <c r="A78" s="110"/>
      <c r="B78" s="16">
        <v>120063</v>
      </c>
      <c r="C78" s="16" t="s">
        <v>44</v>
      </c>
      <c r="D78" s="19">
        <v>2.5</v>
      </c>
      <c r="E78" s="14">
        <v>0.21</v>
      </c>
      <c r="F78" s="14">
        <v>0.4</v>
      </c>
      <c r="G78" s="7">
        <f t="shared" si="11"/>
        <v>1.2396694214876034</v>
      </c>
      <c r="H78" s="7">
        <f t="shared" si="12"/>
        <v>0.26033057851239672</v>
      </c>
      <c r="I78" s="7">
        <f t="shared" si="14"/>
        <v>0</v>
      </c>
      <c r="J78" s="136" t="s">
        <v>299</v>
      </c>
    </row>
    <row r="79" spans="1:10" x14ac:dyDescent="0.2">
      <c r="A79" s="110"/>
      <c r="B79" s="16">
        <v>120129</v>
      </c>
      <c r="C79" s="69" t="s">
        <v>298</v>
      </c>
      <c r="D79" s="19">
        <v>16.95</v>
      </c>
      <c r="E79" s="14">
        <v>0.09</v>
      </c>
      <c r="F79" s="14">
        <v>0.15</v>
      </c>
      <c r="G79" s="7">
        <f t="shared" si="11"/>
        <v>13.217889908256879</v>
      </c>
      <c r="H79" s="7">
        <f t="shared" si="12"/>
        <v>1.1896100917431192</v>
      </c>
      <c r="I79" s="7">
        <f t="shared" si="14"/>
        <v>0</v>
      </c>
      <c r="J79" s="136" t="s">
        <v>159</v>
      </c>
    </row>
    <row r="80" spans="1:10" x14ac:dyDescent="0.2">
      <c r="A80" s="110"/>
      <c r="B80" s="94">
        <v>120115</v>
      </c>
      <c r="C80" s="69" t="s">
        <v>239</v>
      </c>
      <c r="D80" s="19">
        <v>4.95</v>
      </c>
      <c r="E80" s="14">
        <v>0.09</v>
      </c>
      <c r="F80" s="14">
        <v>0.05</v>
      </c>
      <c r="G80" s="7">
        <f t="shared" ref="G80:G86" si="15">(D80*(1-F80)/(1+E80)*1)</f>
        <v>4.3142201834862375</v>
      </c>
      <c r="H80" s="7">
        <f t="shared" ref="H80:H86" si="16">(D80*(1-F80)/(1+E80)*E80)</f>
        <v>0.38827981651376137</v>
      </c>
      <c r="I80" s="7">
        <f t="shared" si="14"/>
        <v>0</v>
      </c>
      <c r="J80" s="139"/>
    </row>
    <row r="81" spans="1:21" x14ac:dyDescent="0.2">
      <c r="A81" s="110"/>
      <c r="B81" s="16">
        <v>120040</v>
      </c>
      <c r="C81" s="16" t="s">
        <v>17</v>
      </c>
      <c r="D81" s="19">
        <v>3.5</v>
      </c>
      <c r="E81" s="14">
        <v>0.21</v>
      </c>
      <c r="F81" s="14">
        <v>0.15</v>
      </c>
      <c r="G81" s="7">
        <f t="shared" si="15"/>
        <v>2.4586776859504136</v>
      </c>
      <c r="H81" s="7">
        <f t="shared" si="16"/>
        <v>0.51632231404958684</v>
      </c>
      <c r="I81" s="7">
        <f t="shared" si="14"/>
        <v>0</v>
      </c>
      <c r="J81" s="136"/>
      <c r="O81" s="91"/>
      <c r="P81" s="70"/>
    </row>
    <row r="82" spans="1:21" x14ac:dyDescent="0.2">
      <c r="A82" s="110"/>
      <c r="B82" s="16">
        <v>120123</v>
      </c>
      <c r="C82" s="69" t="s">
        <v>255</v>
      </c>
      <c r="D82" s="19">
        <v>3.5</v>
      </c>
      <c r="E82" s="14">
        <v>0.21</v>
      </c>
      <c r="F82" s="14">
        <v>0.15</v>
      </c>
      <c r="G82" s="7">
        <f t="shared" si="15"/>
        <v>2.4586776859504136</v>
      </c>
      <c r="H82" s="7">
        <f t="shared" si="16"/>
        <v>0.51632231404958684</v>
      </c>
      <c r="I82" s="7">
        <f t="shared" si="14"/>
        <v>0</v>
      </c>
      <c r="J82" s="136"/>
      <c r="O82" s="91"/>
      <c r="P82" s="70"/>
    </row>
    <row r="83" spans="1:21" x14ac:dyDescent="0.2">
      <c r="A83" s="110"/>
      <c r="B83" s="84">
        <v>120100</v>
      </c>
      <c r="C83" s="69" t="s">
        <v>163</v>
      </c>
      <c r="D83" s="19">
        <v>2.5</v>
      </c>
      <c r="E83" s="14">
        <v>0.21</v>
      </c>
      <c r="F83" s="14">
        <v>0.1</v>
      </c>
      <c r="G83" s="7">
        <f>(D83*(1-F83)/(1+E83)*1)</f>
        <v>1.859504132231405</v>
      </c>
      <c r="H83" s="7">
        <f>(D83*(1-F83)/(1+E83)*E83)</f>
        <v>0.39049586776859502</v>
      </c>
      <c r="I83" s="7">
        <f>A83*G83</f>
        <v>0</v>
      </c>
      <c r="J83" s="136"/>
    </row>
    <row r="84" spans="1:21" x14ac:dyDescent="0.2">
      <c r="A84" s="110"/>
      <c r="B84" s="84">
        <v>120081</v>
      </c>
      <c r="C84" s="89" t="s">
        <v>137</v>
      </c>
      <c r="D84" s="19">
        <v>2.5</v>
      </c>
      <c r="E84" s="14">
        <v>0.21</v>
      </c>
      <c r="F84" s="14">
        <v>0.4</v>
      </c>
      <c r="G84" s="7">
        <f t="shared" si="15"/>
        <v>1.2396694214876034</v>
      </c>
      <c r="H84" s="7">
        <f t="shared" si="16"/>
        <v>0.26033057851239672</v>
      </c>
      <c r="I84" s="7">
        <f t="shared" ref="I84" si="17">A84*G84</f>
        <v>0</v>
      </c>
      <c r="J84" s="136"/>
    </row>
    <row r="85" spans="1:21" x14ac:dyDescent="0.2">
      <c r="A85" s="110"/>
      <c r="B85" s="99">
        <v>120082</v>
      </c>
      <c r="C85" s="89" t="s">
        <v>141</v>
      </c>
      <c r="D85" s="19">
        <v>2.5</v>
      </c>
      <c r="E85" s="14">
        <v>0.21</v>
      </c>
      <c r="F85" s="14">
        <v>0.4</v>
      </c>
      <c r="G85" s="7">
        <f t="shared" si="15"/>
        <v>1.2396694214876034</v>
      </c>
      <c r="H85" s="7">
        <f t="shared" si="16"/>
        <v>0.26033057851239672</v>
      </c>
      <c r="I85" s="7">
        <f>A85*G85</f>
        <v>0</v>
      </c>
      <c r="J85" s="136"/>
    </row>
    <row r="86" spans="1:21" x14ac:dyDescent="0.2">
      <c r="A86" s="110"/>
      <c r="B86" s="99">
        <v>120117</v>
      </c>
      <c r="C86" s="89" t="s">
        <v>242</v>
      </c>
      <c r="D86" s="19">
        <v>1.5</v>
      </c>
      <c r="E86" s="14">
        <v>0.21</v>
      </c>
      <c r="F86" s="14">
        <v>0.1</v>
      </c>
      <c r="G86" s="7">
        <f t="shared" si="15"/>
        <v>1.115702479338843</v>
      </c>
      <c r="H86" s="7">
        <f t="shared" si="16"/>
        <v>0.23429752066115703</v>
      </c>
      <c r="I86" s="7">
        <f>A86*G86</f>
        <v>0</v>
      </c>
      <c r="J86" s="136"/>
    </row>
    <row r="87" spans="1:21" s="102" customFormat="1" x14ac:dyDescent="0.2">
      <c r="A87" s="103">
        <f>SUM(A45:A86)</f>
        <v>0</v>
      </c>
      <c r="B87" s="103"/>
      <c r="C87" s="103" t="s">
        <v>64</v>
      </c>
      <c r="D87" s="104"/>
      <c r="E87" s="103"/>
      <c r="F87" s="103"/>
      <c r="G87" s="103"/>
      <c r="H87" s="103"/>
      <c r="I87" s="105">
        <f>SUM(I45:I86)</f>
        <v>0</v>
      </c>
      <c r="J87" s="103"/>
    </row>
    <row r="88" spans="1:21" x14ac:dyDescent="0.2">
      <c r="B88"/>
      <c r="C88"/>
      <c r="D88"/>
      <c r="E88"/>
      <c r="F88"/>
      <c r="G88"/>
      <c r="H88"/>
      <c r="I88"/>
      <c r="J88"/>
    </row>
    <row r="89" spans="1:21" s="102" customFormat="1" ht="18" customHeight="1" x14ac:dyDescent="0.25">
      <c r="A89" s="194" t="s">
        <v>38</v>
      </c>
      <c r="B89" s="195"/>
      <c r="C89" s="195"/>
      <c r="D89" s="195"/>
      <c r="E89" s="195"/>
      <c r="F89" s="195"/>
      <c r="G89" s="195"/>
      <c r="H89" s="195"/>
      <c r="I89" s="195"/>
      <c r="J89" s="196"/>
    </row>
    <row r="90" spans="1:21" x14ac:dyDescent="0.2">
      <c r="A90" s="110"/>
      <c r="B90" s="84">
        <v>130079</v>
      </c>
      <c r="C90" s="68" t="s">
        <v>138</v>
      </c>
      <c r="D90" s="12">
        <v>9.9499999999999993</v>
      </c>
      <c r="E90" s="14">
        <v>0.09</v>
      </c>
      <c r="F90" s="29">
        <v>0.15</v>
      </c>
      <c r="G90" s="7">
        <f t="shared" ref="G90:G93" si="18">(D90*(1-F90)/(1+E90)*1)</f>
        <v>7.7591743119266043</v>
      </c>
      <c r="H90" s="7">
        <f t="shared" ref="H90:H93" si="19">(D90*(1-F90)/(1+E90)*E90)</f>
        <v>0.69832568807339435</v>
      </c>
      <c r="I90" s="7">
        <f t="shared" ref="I90:I92" si="20">A90*G90</f>
        <v>0</v>
      </c>
      <c r="J90" s="136"/>
      <c r="L90" s="25"/>
      <c r="M90" s="57"/>
      <c r="N90" s="70"/>
      <c r="O90" s="71"/>
      <c r="P90" s="72"/>
      <c r="Q90" s="72"/>
      <c r="R90" s="73"/>
      <c r="S90" s="73"/>
      <c r="T90" s="73"/>
      <c r="U90" s="25"/>
    </row>
    <row r="91" spans="1:21" x14ac:dyDescent="0.2">
      <c r="A91" s="110"/>
      <c r="B91" s="9">
        <v>130066</v>
      </c>
      <c r="C91" s="11" t="s">
        <v>45</v>
      </c>
      <c r="D91" s="12">
        <v>24.99</v>
      </c>
      <c r="E91" s="14">
        <v>0.09</v>
      </c>
      <c r="F91" s="29">
        <v>0.15</v>
      </c>
      <c r="G91" s="7">
        <f t="shared" si="18"/>
        <v>19.487614678899078</v>
      </c>
      <c r="H91" s="7">
        <f t="shared" si="19"/>
        <v>1.7538853211009169</v>
      </c>
      <c r="I91" s="7">
        <f>A91*G91</f>
        <v>0</v>
      </c>
      <c r="J91" s="136"/>
      <c r="L91" s="25"/>
      <c r="M91" s="57"/>
      <c r="N91" s="70"/>
      <c r="O91" s="71"/>
      <c r="P91" s="72"/>
      <c r="Q91" s="72"/>
      <c r="R91" s="73"/>
      <c r="S91" s="73"/>
      <c r="T91" s="73"/>
      <c r="U91" s="25"/>
    </row>
    <row r="92" spans="1:21" x14ac:dyDescent="0.2">
      <c r="A92" s="110"/>
      <c r="B92" s="9">
        <v>130002</v>
      </c>
      <c r="C92" s="11" t="s">
        <v>18</v>
      </c>
      <c r="D92" s="12">
        <v>6.5</v>
      </c>
      <c r="E92" s="14">
        <v>0.21</v>
      </c>
      <c r="F92" s="29">
        <v>0.15</v>
      </c>
      <c r="G92" s="7">
        <f t="shared" si="18"/>
        <v>4.5661157024793386</v>
      </c>
      <c r="H92" s="7">
        <f t="shared" si="19"/>
        <v>0.95888429752066107</v>
      </c>
      <c r="I92" s="7">
        <f t="shared" si="20"/>
        <v>0</v>
      </c>
      <c r="J92" s="136"/>
    </row>
    <row r="93" spans="1:21" x14ac:dyDescent="0.2">
      <c r="A93" s="110"/>
      <c r="B93" s="16">
        <v>130064</v>
      </c>
      <c r="C93" s="69" t="s">
        <v>87</v>
      </c>
      <c r="D93" s="19">
        <v>1.5</v>
      </c>
      <c r="E93" s="14">
        <v>0.21</v>
      </c>
      <c r="F93" s="23">
        <v>0.15</v>
      </c>
      <c r="G93" s="7">
        <f t="shared" si="18"/>
        <v>1.0537190082644627</v>
      </c>
      <c r="H93" s="7">
        <f t="shared" si="19"/>
        <v>0.22128099173553717</v>
      </c>
      <c r="I93" s="7">
        <f>A93*G93</f>
        <v>0</v>
      </c>
      <c r="J93" s="142"/>
    </row>
    <row r="94" spans="1:21" s="102" customFormat="1" x14ac:dyDescent="0.2">
      <c r="A94" s="103">
        <f>SUM(A90:A93)</f>
        <v>0</v>
      </c>
      <c r="B94" s="103"/>
      <c r="C94" s="103" t="s">
        <v>64</v>
      </c>
      <c r="D94" s="104"/>
      <c r="E94" s="103"/>
      <c r="F94" s="103"/>
      <c r="G94" s="103"/>
      <c r="H94" s="103"/>
      <c r="I94" s="105">
        <f>SUM(I90:I93)</f>
        <v>0</v>
      </c>
      <c r="J94" s="144"/>
      <c r="L94" s="70"/>
      <c r="M94" s="70"/>
      <c r="N94" s="70"/>
      <c r="O94" s="70"/>
      <c r="P94" s="70"/>
      <c r="Q94" s="70"/>
      <c r="R94" s="70"/>
    </row>
    <row r="96" spans="1:21" s="102" customFormat="1" ht="18" x14ac:dyDescent="0.25">
      <c r="A96" s="194" t="s">
        <v>68</v>
      </c>
      <c r="B96" s="195"/>
      <c r="C96" s="195"/>
      <c r="D96" s="195"/>
      <c r="E96" s="195"/>
      <c r="F96" s="195"/>
      <c r="G96" s="195"/>
      <c r="H96" s="195"/>
      <c r="I96" s="195"/>
      <c r="J96" s="196"/>
    </row>
    <row r="97" spans="1:10" x14ac:dyDescent="0.2">
      <c r="A97" s="110"/>
      <c r="B97" s="98" t="s">
        <v>97</v>
      </c>
      <c r="C97" s="121" t="s">
        <v>229</v>
      </c>
      <c r="D97" s="13">
        <v>0</v>
      </c>
      <c r="E97" s="23">
        <v>0</v>
      </c>
      <c r="F97" s="29">
        <v>0</v>
      </c>
      <c r="G97" s="7">
        <f t="shared" ref="G97" si="21">(D97*(1-F97)/(1+E97)*1)</f>
        <v>0</v>
      </c>
      <c r="H97" s="7">
        <f t="shared" ref="H97" si="22">(D97*(1-F97)/(1+E97)*E97)</f>
        <v>0</v>
      </c>
      <c r="I97" s="7">
        <f>A97*G97</f>
        <v>0</v>
      </c>
      <c r="J97" s="141" t="s">
        <v>230</v>
      </c>
    </row>
    <row r="98" spans="1:10" x14ac:dyDescent="0.2">
      <c r="A98" s="110"/>
      <c r="B98" s="28">
        <v>130108</v>
      </c>
      <c r="C98" s="121" t="s">
        <v>241</v>
      </c>
      <c r="D98" s="13">
        <v>1.5</v>
      </c>
      <c r="E98" s="23">
        <v>0.21</v>
      </c>
      <c r="F98" s="29">
        <v>0.1</v>
      </c>
      <c r="G98" s="7">
        <f>(D98*(1-F98)/(1+E98)*1)</f>
        <v>1.115702479338843</v>
      </c>
      <c r="H98" s="7">
        <f t="shared" ref="H98:H99" si="23">(D98*(1-F98)/(1+E98)*E98)</f>
        <v>0.23429752066115703</v>
      </c>
      <c r="I98" s="7">
        <f>A98*G98</f>
        <v>0</v>
      </c>
      <c r="J98" s="141"/>
    </row>
    <row r="99" spans="1:10" x14ac:dyDescent="0.2">
      <c r="A99" s="110"/>
      <c r="B99" s="93">
        <v>130013</v>
      </c>
      <c r="C99" s="68" t="s">
        <v>102</v>
      </c>
      <c r="D99" s="12">
        <v>9.1</v>
      </c>
      <c r="E99" s="14">
        <v>0.21</v>
      </c>
      <c r="F99" s="30">
        <v>0.15</v>
      </c>
      <c r="G99" s="7">
        <f t="shared" ref="G99:G133" si="24">(D99*(1-F99)/(1+E99)*1)</f>
        <v>6.3925619834710741</v>
      </c>
      <c r="H99" s="7">
        <f t="shared" si="23"/>
        <v>1.3424380165289256</v>
      </c>
      <c r="I99" s="7">
        <f t="shared" ref="I99:I133" si="25">A99*G99</f>
        <v>0</v>
      </c>
      <c r="J99" s="136"/>
    </row>
    <row r="100" spans="1:10" x14ac:dyDescent="0.2">
      <c r="A100" s="110"/>
      <c r="B100" s="93">
        <v>130014</v>
      </c>
      <c r="C100" s="68" t="s">
        <v>101</v>
      </c>
      <c r="D100" s="12">
        <v>9.1</v>
      </c>
      <c r="E100" s="14">
        <v>0.21</v>
      </c>
      <c r="F100" s="30">
        <v>0.15</v>
      </c>
      <c r="G100" s="7">
        <f t="shared" si="24"/>
        <v>6.3925619834710741</v>
      </c>
      <c r="H100" s="7">
        <f t="shared" ref="H100:H133" si="26">(D100*(1-F100)/(1+E100)*E100)</f>
        <v>1.3424380165289256</v>
      </c>
      <c r="I100" s="7">
        <f t="shared" si="25"/>
        <v>0</v>
      </c>
      <c r="J100" s="136"/>
    </row>
    <row r="101" spans="1:10" x14ac:dyDescent="0.2">
      <c r="A101" s="110"/>
      <c r="B101" s="93">
        <v>130015</v>
      </c>
      <c r="C101" s="68" t="s">
        <v>100</v>
      </c>
      <c r="D101" s="12">
        <v>9.1</v>
      </c>
      <c r="E101" s="14">
        <v>0.21</v>
      </c>
      <c r="F101" s="30">
        <v>0.15</v>
      </c>
      <c r="G101" s="7">
        <f t="shared" si="24"/>
        <v>6.3925619834710741</v>
      </c>
      <c r="H101" s="7">
        <f t="shared" si="26"/>
        <v>1.3424380165289256</v>
      </c>
      <c r="I101" s="7">
        <f t="shared" si="25"/>
        <v>0</v>
      </c>
      <c r="J101" s="136"/>
    </row>
    <row r="102" spans="1:10" x14ac:dyDescent="0.2">
      <c r="A102" s="110"/>
      <c r="B102" s="93">
        <v>130016</v>
      </c>
      <c r="C102" s="68" t="s">
        <v>104</v>
      </c>
      <c r="D102" s="12">
        <v>9.1</v>
      </c>
      <c r="E102" s="14">
        <v>0.21</v>
      </c>
      <c r="F102" s="30">
        <v>0.15</v>
      </c>
      <c r="G102" s="7">
        <f t="shared" si="24"/>
        <v>6.3925619834710741</v>
      </c>
      <c r="H102" s="7">
        <f t="shared" si="26"/>
        <v>1.3424380165289256</v>
      </c>
      <c r="I102" s="7">
        <f t="shared" si="25"/>
        <v>0</v>
      </c>
      <c r="J102" s="136"/>
    </row>
    <row r="103" spans="1:10" x14ac:dyDescent="0.2">
      <c r="A103" s="110"/>
      <c r="B103" s="93">
        <v>130017</v>
      </c>
      <c r="C103" s="68" t="s">
        <v>103</v>
      </c>
      <c r="D103" s="12">
        <v>9.1</v>
      </c>
      <c r="E103" s="14">
        <v>0.21</v>
      </c>
      <c r="F103" s="30">
        <v>0.15</v>
      </c>
      <c r="G103" s="7">
        <f t="shared" si="24"/>
        <v>6.3925619834710741</v>
      </c>
      <c r="H103" s="7">
        <f t="shared" si="26"/>
        <v>1.3424380165289256</v>
      </c>
      <c r="I103" s="7">
        <f t="shared" ref="I103:I108" si="27">A103*G103</f>
        <v>0</v>
      </c>
      <c r="J103" s="136"/>
    </row>
    <row r="104" spans="1:10" x14ac:dyDescent="0.2">
      <c r="A104" s="110"/>
      <c r="B104" s="93">
        <v>130018</v>
      </c>
      <c r="C104" s="68" t="s">
        <v>99</v>
      </c>
      <c r="D104" s="12">
        <v>9.1</v>
      </c>
      <c r="E104" s="14">
        <v>0.21</v>
      </c>
      <c r="F104" s="30">
        <v>0.15</v>
      </c>
      <c r="G104" s="7">
        <f t="shared" si="24"/>
        <v>6.3925619834710741</v>
      </c>
      <c r="H104" s="7">
        <f t="shared" si="26"/>
        <v>1.3424380165289256</v>
      </c>
      <c r="I104" s="7">
        <f t="shared" si="27"/>
        <v>0</v>
      </c>
      <c r="J104" s="136"/>
    </row>
    <row r="105" spans="1:10" x14ac:dyDescent="0.2">
      <c r="A105" s="110"/>
      <c r="B105" s="93">
        <v>130019</v>
      </c>
      <c r="C105" s="68" t="s">
        <v>105</v>
      </c>
      <c r="D105" s="12">
        <v>9.1</v>
      </c>
      <c r="E105" s="14">
        <v>0.21</v>
      </c>
      <c r="F105" s="30">
        <v>0.15</v>
      </c>
      <c r="G105" s="7">
        <f t="shared" si="24"/>
        <v>6.3925619834710741</v>
      </c>
      <c r="H105" s="7">
        <f t="shared" si="26"/>
        <v>1.3424380165289256</v>
      </c>
      <c r="I105" s="7">
        <f t="shared" si="27"/>
        <v>0</v>
      </c>
      <c r="J105" s="136"/>
    </row>
    <row r="106" spans="1:10" x14ac:dyDescent="0.2">
      <c r="A106" s="110"/>
      <c r="B106" s="93">
        <v>130020</v>
      </c>
      <c r="C106" s="68" t="s">
        <v>106</v>
      </c>
      <c r="D106" s="12">
        <v>9.1</v>
      </c>
      <c r="E106" s="14">
        <v>0.21</v>
      </c>
      <c r="F106" s="30">
        <v>0.15</v>
      </c>
      <c r="G106" s="7">
        <f t="shared" si="24"/>
        <v>6.3925619834710741</v>
      </c>
      <c r="H106" s="7">
        <f t="shared" si="26"/>
        <v>1.3424380165289256</v>
      </c>
      <c r="I106" s="7">
        <f t="shared" si="27"/>
        <v>0</v>
      </c>
      <c r="J106" s="136"/>
    </row>
    <row r="107" spans="1:10" x14ac:dyDescent="0.2">
      <c r="A107" s="110"/>
      <c r="B107" s="93">
        <v>130021</v>
      </c>
      <c r="C107" s="68" t="s">
        <v>107</v>
      </c>
      <c r="D107" s="12">
        <v>9.1</v>
      </c>
      <c r="E107" s="14">
        <v>0.21</v>
      </c>
      <c r="F107" s="30">
        <v>0.15</v>
      </c>
      <c r="G107" s="7">
        <f t="shared" si="24"/>
        <v>6.3925619834710741</v>
      </c>
      <c r="H107" s="7">
        <f t="shared" si="26"/>
        <v>1.3424380165289256</v>
      </c>
      <c r="I107" s="7">
        <f t="shared" si="27"/>
        <v>0</v>
      </c>
      <c r="J107" s="136"/>
    </row>
    <row r="108" spans="1:10" x14ac:dyDescent="0.2">
      <c r="A108" s="110"/>
      <c r="B108" s="93">
        <v>130022</v>
      </c>
      <c r="C108" s="68" t="s">
        <v>108</v>
      </c>
      <c r="D108" s="12">
        <v>9.1</v>
      </c>
      <c r="E108" s="14">
        <v>0.21</v>
      </c>
      <c r="F108" s="30">
        <v>0.15</v>
      </c>
      <c r="G108" s="7">
        <f t="shared" si="24"/>
        <v>6.3925619834710741</v>
      </c>
      <c r="H108" s="7">
        <f t="shared" si="26"/>
        <v>1.3424380165289256</v>
      </c>
      <c r="I108" s="7">
        <f t="shared" si="27"/>
        <v>0</v>
      </c>
      <c r="J108" s="136"/>
    </row>
    <row r="109" spans="1:10" x14ac:dyDescent="0.2">
      <c r="A109" s="110"/>
      <c r="B109" s="93">
        <v>130023</v>
      </c>
      <c r="C109" s="68" t="s">
        <v>109</v>
      </c>
      <c r="D109" s="12">
        <v>9.1</v>
      </c>
      <c r="E109" s="14">
        <v>0.21</v>
      </c>
      <c r="F109" s="30">
        <v>0.15</v>
      </c>
      <c r="G109" s="7">
        <f t="shared" si="24"/>
        <v>6.3925619834710741</v>
      </c>
      <c r="H109" s="7">
        <f t="shared" si="26"/>
        <v>1.3424380165289256</v>
      </c>
      <c r="I109" s="7">
        <f t="shared" ref="I109:I120" si="28">A109*G109</f>
        <v>0</v>
      </c>
      <c r="J109" s="136"/>
    </row>
    <row r="110" spans="1:10" x14ac:dyDescent="0.2">
      <c r="A110" s="110"/>
      <c r="B110" s="93">
        <v>130024</v>
      </c>
      <c r="C110" s="68" t="s">
        <v>110</v>
      </c>
      <c r="D110" s="12">
        <v>9.1</v>
      </c>
      <c r="E110" s="14">
        <v>0.21</v>
      </c>
      <c r="F110" s="30">
        <v>0.15</v>
      </c>
      <c r="G110" s="7">
        <f t="shared" si="24"/>
        <v>6.3925619834710741</v>
      </c>
      <c r="H110" s="7">
        <f t="shared" si="26"/>
        <v>1.3424380165289256</v>
      </c>
      <c r="I110" s="7">
        <f t="shared" si="28"/>
        <v>0</v>
      </c>
      <c r="J110" s="136"/>
    </row>
    <row r="111" spans="1:10" x14ac:dyDescent="0.2">
      <c r="A111" s="110"/>
      <c r="B111" s="93">
        <v>130025</v>
      </c>
      <c r="C111" s="68" t="s">
        <v>111</v>
      </c>
      <c r="D111" s="12">
        <v>9.1</v>
      </c>
      <c r="E111" s="14">
        <v>0.21</v>
      </c>
      <c r="F111" s="30">
        <v>0.15</v>
      </c>
      <c r="G111" s="7">
        <f t="shared" si="24"/>
        <v>6.3925619834710741</v>
      </c>
      <c r="H111" s="7">
        <f t="shared" si="26"/>
        <v>1.3424380165289256</v>
      </c>
      <c r="I111" s="7">
        <f t="shared" si="28"/>
        <v>0</v>
      </c>
      <c r="J111" s="136"/>
    </row>
    <row r="112" spans="1:10" x14ac:dyDescent="0.2">
      <c r="A112" s="110"/>
      <c r="B112" s="93">
        <v>130026</v>
      </c>
      <c r="C112" s="68" t="s">
        <v>112</v>
      </c>
      <c r="D112" s="12">
        <v>9.1</v>
      </c>
      <c r="E112" s="14">
        <v>0.21</v>
      </c>
      <c r="F112" s="30">
        <v>0.15</v>
      </c>
      <c r="G112" s="7">
        <f t="shared" si="24"/>
        <v>6.3925619834710741</v>
      </c>
      <c r="H112" s="7">
        <f t="shared" si="26"/>
        <v>1.3424380165289256</v>
      </c>
      <c r="I112" s="7">
        <f t="shared" si="28"/>
        <v>0</v>
      </c>
      <c r="J112" s="136"/>
    </row>
    <row r="113" spans="1:10" x14ac:dyDescent="0.2">
      <c r="A113" s="110"/>
      <c r="B113" s="93">
        <v>130028</v>
      </c>
      <c r="C113" s="68" t="s">
        <v>113</v>
      </c>
      <c r="D113" s="12">
        <v>9.1</v>
      </c>
      <c r="E113" s="14">
        <v>0.21</v>
      </c>
      <c r="F113" s="30">
        <v>0.15</v>
      </c>
      <c r="G113" s="7">
        <f t="shared" si="24"/>
        <v>6.3925619834710741</v>
      </c>
      <c r="H113" s="7">
        <f t="shared" si="26"/>
        <v>1.3424380165289256</v>
      </c>
      <c r="I113" s="7">
        <f t="shared" si="28"/>
        <v>0</v>
      </c>
      <c r="J113" s="136"/>
    </row>
    <row r="114" spans="1:10" x14ac:dyDescent="0.2">
      <c r="A114" s="110"/>
      <c r="B114" s="93">
        <v>130029</v>
      </c>
      <c r="C114" s="68" t="s">
        <v>114</v>
      </c>
      <c r="D114" s="12">
        <v>9.1</v>
      </c>
      <c r="E114" s="14">
        <v>0.21</v>
      </c>
      <c r="F114" s="30">
        <v>0.15</v>
      </c>
      <c r="G114" s="7">
        <f t="shared" si="24"/>
        <v>6.3925619834710741</v>
      </c>
      <c r="H114" s="7">
        <f t="shared" si="26"/>
        <v>1.3424380165289256</v>
      </c>
      <c r="I114" s="7">
        <f t="shared" si="28"/>
        <v>0</v>
      </c>
      <c r="J114" s="136"/>
    </row>
    <row r="115" spans="1:10" x14ac:dyDescent="0.2">
      <c r="A115" s="110"/>
      <c r="B115" s="93">
        <v>130030</v>
      </c>
      <c r="C115" s="68" t="s">
        <v>115</v>
      </c>
      <c r="D115" s="12">
        <v>9.1</v>
      </c>
      <c r="E115" s="14">
        <v>0.21</v>
      </c>
      <c r="F115" s="30">
        <v>0.15</v>
      </c>
      <c r="G115" s="7">
        <f t="shared" si="24"/>
        <v>6.3925619834710741</v>
      </c>
      <c r="H115" s="7">
        <f t="shared" si="26"/>
        <v>1.3424380165289256</v>
      </c>
      <c r="I115" s="7">
        <f t="shared" si="28"/>
        <v>0</v>
      </c>
      <c r="J115" s="136"/>
    </row>
    <row r="116" spans="1:10" x14ac:dyDescent="0.2">
      <c r="A116" s="110"/>
      <c r="B116" s="93">
        <v>130031</v>
      </c>
      <c r="C116" s="68" t="s">
        <v>116</v>
      </c>
      <c r="D116" s="12">
        <v>9.1</v>
      </c>
      <c r="E116" s="14">
        <v>0.21</v>
      </c>
      <c r="F116" s="30">
        <v>0.15</v>
      </c>
      <c r="G116" s="7">
        <f t="shared" si="24"/>
        <v>6.3925619834710741</v>
      </c>
      <c r="H116" s="7">
        <f t="shared" si="26"/>
        <v>1.3424380165289256</v>
      </c>
      <c r="I116" s="7">
        <f t="shared" si="28"/>
        <v>0</v>
      </c>
      <c r="J116" s="136"/>
    </row>
    <row r="117" spans="1:10" x14ac:dyDescent="0.2">
      <c r="A117" s="110"/>
      <c r="B117" s="93">
        <v>130032</v>
      </c>
      <c r="C117" s="68" t="s">
        <v>117</v>
      </c>
      <c r="D117" s="12">
        <v>9.1</v>
      </c>
      <c r="E117" s="14">
        <v>0.21</v>
      </c>
      <c r="F117" s="30">
        <v>0.15</v>
      </c>
      <c r="G117" s="7">
        <f t="shared" si="24"/>
        <v>6.3925619834710741</v>
      </c>
      <c r="H117" s="7">
        <f t="shared" si="26"/>
        <v>1.3424380165289256</v>
      </c>
      <c r="I117" s="7">
        <f t="shared" si="28"/>
        <v>0</v>
      </c>
      <c r="J117" s="136"/>
    </row>
    <row r="118" spans="1:10" x14ac:dyDescent="0.2">
      <c r="A118" s="150"/>
      <c r="B118" s="151">
        <v>130033</v>
      </c>
      <c r="C118" s="152" t="s">
        <v>118</v>
      </c>
      <c r="D118" s="153">
        <v>9.1</v>
      </c>
      <c r="E118" s="154">
        <v>0.21</v>
      </c>
      <c r="F118" s="155">
        <v>0.15</v>
      </c>
      <c r="G118" s="156">
        <f t="shared" si="24"/>
        <v>6.3925619834710741</v>
      </c>
      <c r="H118" s="156">
        <f t="shared" si="26"/>
        <v>1.3424380165289256</v>
      </c>
      <c r="I118" s="156">
        <f t="shared" si="28"/>
        <v>0</v>
      </c>
      <c r="J118" s="157" t="s">
        <v>247</v>
      </c>
    </row>
    <row r="119" spans="1:10" s="2" customFormat="1" x14ac:dyDescent="0.2">
      <c r="A119" s="110"/>
      <c r="B119" s="93">
        <v>100040</v>
      </c>
      <c r="C119" s="68" t="s">
        <v>245</v>
      </c>
      <c r="D119" s="12">
        <v>5.95</v>
      </c>
      <c r="E119" s="14">
        <v>0.21</v>
      </c>
      <c r="F119" s="30">
        <v>0.4</v>
      </c>
      <c r="G119" s="7">
        <f t="shared" si="24"/>
        <v>2.950413223140496</v>
      </c>
      <c r="H119" s="7">
        <f t="shared" si="26"/>
        <v>0.61958677685950414</v>
      </c>
      <c r="I119" s="7">
        <f t="shared" si="28"/>
        <v>0</v>
      </c>
      <c r="J119" s="136" t="s">
        <v>305</v>
      </c>
    </row>
    <row r="120" spans="1:10" x14ac:dyDescent="0.2">
      <c r="A120" s="110"/>
      <c r="B120" s="93">
        <v>130105</v>
      </c>
      <c r="C120" s="68" t="s">
        <v>228</v>
      </c>
      <c r="D120" s="12">
        <v>1.5</v>
      </c>
      <c r="E120" s="14">
        <v>0.21</v>
      </c>
      <c r="F120" s="30">
        <v>0.4</v>
      </c>
      <c r="G120" s="7">
        <f t="shared" si="24"/>
        <v>0.74380165289256195</v>
      </c>
      <c r="H120" s="7">
        <f t="shared" si="26"/>
        <v>0.15619834710743799</v>
      </c>
      <c r="I120" s="7">
        <f t="shared" si="28"/>
        <v>0</v>
      </c>
      <c r="J120" s="136"/>
    </row>
    <row r="121" spans="1:10" x14ac:dyDescent="0.2">
      <c r="A121" s="110"/>
      <c r="B121" s="84">
        <v>130048</v>
      </c>
      <c r="C121" s="68" t="s">
        <v>214</v>
      </c>
      <c r="D121" s="12">
        <v>1.5</v>
      </c>
      <c r="E121" s="14">
        <v>0.21</v>
      </c>
      <c r="F121" s="30">
        <v>0.4</v>
      </c>
      <c r="G121" s="7">
        <f t="shared" ref="G121" si="29">(D121*(1-F121)/(1+E121)*1)</f>
        <v>0.74380165289256195</v>
      </c>
      <c r="H121" s="7">
        <f t="shared" ref="H121" si="30">(D121*(1-F121)/(1+E121)*E121)</f>
        <v>0.15619834710743799</v>
      </c>
      <c r="I121" s="7">
        <f t="shared" ref="I121" si="31">A121*G121</f>
        <v>0</v>
      </c>
      <c r="J121" s="136"/>
    </row>
    <row r="122" spans="1:10" x14ac:dyDescent="0.2">
      <c r="A122" s="150"/>
      <c r="B122" s="163">
        <v>130090</v>
      </c>
      <c r="C122" s="171" t="s">
        <v>194</v>
      </c>
      <c r="D122" s="159">
        <v>1.5</v>
      </c>
      <c r="E122" s="160">
        <v>0.21</v>
      </c>
      <c r="F122" s="167">
        <v>0.4</v>
      </c>
      <c r="G122" s="161">
        <f t="shared" ref="G122:G126" si="32">(D122*(1-F122)/(1+E122)*1)</f>
        <v>0.74380165289256195</v>
      </c>
      <c r="H122" s="161">
        <f t="shared" ref="H122:H126" si="33">(D122*(1-F122)/(1+E122)*E122)</f>
        <v>0.15619834710743799</v>
      </c>
      <c r="I122" s="161">
        <f t="shared" si="25"/>
        <v>0</v>
      </c>
      <c r="J122" s="157" t="s">
        <v>306</v>
      </c>
    </row>
    <row r="123" spans="1:10" x14ac:dyDescent="0.2">
      <c r="A123" s="110"/>
      <c r="B123" s="96">
        <v>130057</v>
      </c>
      <c r="C123" s="90" t="s">
        <v>225</v>
      </c>
      <c r="D123" s="12">
        <v>1.5</v>
      </c>
      <c r="E123" s="14">
        <v>0.21</v>
      </c>
      <c r="F123" s="30">
        <v>0.4</v>
      </c>
      <c r="G123" s="7">
        <f t="shared" si="32"/>
        <v>0.74380165289256195</v>
      </c>
      <c r="H123" s="7">
        <f t="shared" si="33"/>
        <v>0.15619834710743799</v>
      </c>
      <c r="I123" s="7">
        <f t="shared" si="25"/>
        <v>0</v>
      </c>
      <c r="J123" s="139"/>
    </row>
    <row r="124" spans="1:10" x14ac:dyDescent="0.2">
      <c r="A124" s="110"/>
      <c r="B124" s="96">
        <v>130109</v>
      </c>
      <c r="C124" s="90" t="s">
        <v>243</v>
      </c>
      <c r="D124" s="12">
        <v>1.5</v>
      </c>
      <c r="E124" s="14">
        <v>0.21</v>
      </c>
      <c r="F124" s="30">
        <v>0.4</v>
      </c>
      <c r="G124" s="7">
        <f t="shared" si="32"/>
        <v>0.74380165289256195</v>
      </c>
      <c r="H124" s="7">
        <f t="shared" si="33"/>
        <v>0.15619834710743799</v>
      </c>
      <c r="I124" s="7">
        <f t="shared" si="25"/>
        <v>0</v>
      </c>
      <c r="J124" s="139"/>
    </row>
    <row r="125" spans="1:10" x14ac:dyDescent="0.2">
      <c r="A125" s="110"/>
      <c r="B125" s="96">
        <v>130043</v>
      </c>
      <c r="C125" s="90" t="s">
        <v>223</v>
      </c>
      <c r="D125" s="12">
        <v>1.5</v>
      </c>
      <c r="E125" s="14">
        <v>0.21</v>
      </c>
      <c r="F125" s="30">
        <v>0.4</v>
      </c>
      <c r="G125" s="7">
        <f t="shared" si="32"/>
        <v>0.74380165289256195</v>
      </c>
      <c r="H125" s="7">
        <f t="shared" si="33"/>
        <v>0.15619834710743799</v>
      </c>
      <c r="I125" s="7">
        <f t="shared" si="25"/>
        <v>0</v>
      </c>
      <c r="J125" s="139"/>
    </row>
    <row r="126" spans="1:10" x14ac:dyDescent="0.2">
      <c r="A126" s="110"/>
      <c r="B126" s="93">
        <v>130046</v>
      </c>
      <c r="C126" s="134" t="s">
        <v>221</v>
      </c>
      <c r="D126" s="12">
        <v>1.5</v>
      </c>
      <c r="E126" s="14">
        <v>0.21</v>
      </c>
      <c r="F126" s="30">
        <v>0.4</v>
      </c>
      <c r="G126" s="7">
        <f t="shared" si="32"/>
        <v>0.74380165289256195</v>
      </c>
      <c r="H126" s="7">
        <f t="shared" si="33"/>
        <v>0.15619834710743799</v>
      </c>
      <c r="I126" s="7">
        <f t="shared" si="25"/>
        <v>0</v>
      </c>
      <c r="J126" s="136" t="s">
        <v>305</v>
      </c>
    </row>
    <row r="127" spans="1:10" x14ac:dyDescent="0.2">
      <c r="A127" s="110"/>
      <c r="B127" s="93">
        <v>130054</v>
      </c>
      <c r="C127" s="68" t="s">
        <v>215</v>
      </c>
      <c r="D127" s="12">
        <v>1.5</v>
      </c>
      <c r="E127" s="14">
        <v>0.21</v>
      </c>
      <c r="F127" s="30">
        <v>0.4</v>
      </c>
      <c r="G127" s="7">
        <f t="shared" si="24"/>
        <v>0.74380165289256195</v>
      </c>
      <c r="H127" s="7">
        <f t="shared" si="26"/>
        <v>0.15619834710743799</v>
      </c>
      <c r="I127" s="7">
        <f t="shared" si="25"/>
        <v>0</v>
      </c>
      <c r="J127" s="136"/>
    </row>
    <row r="128" spans="1:10" x14ac:dyDescent="0.2">
      <c r="A128" s="110"/>
      <c r="B128" s="93">
        <v>130042</v>
      </c>
      <c r="C128" s="68" t="s">
        <v>227</v>
      </c>
      <c r="D128" s="12">
        <v>1.5</v>
      </c>
      <c r="E128" s="14">
        <v>0.21</v>
      </c>
      <c r="F128" s="30">
        <v>0.4</v>
      </c>
      <c r="G128" s="7">
        <f t="shared" si="24"/>
        <v>0.74380165289256195</v>
      </c>
      <c r="H128" s="7">
        <f t="shared" si="26"/>
        <v>0.15619834710743799</v>
      </c>
      <c r="I128" s="7">
        <f t="shared" si="25"/>
        <v>0</v>
      </c>
      <c r="J128" s="136"/>
    </row>
    <row r="129" spans="1:10" x14ac:dyDescent="0.2">
      <c r="A129" s="110"/>
      <c r="B129" s="93">
        <v>130038</v>
      </c>
      <c r="C129" s="68" t="s">
        <v>226</v>
      </c>
      <c r="D129" s="12">
        <v>1.5</v>
      </c>
      <c r="E129" s="14">
        <v>0.21</v>
      </c>
      <c r="F129" s="30">
        <v>0.4</v>
      </c>
      <c r="G129" s="7">
        <f t="shared" si="24"/>
        <v>0.74380165289256195</v>
      </c>
      <c r="H129" s="7">
        <f t="shared" si="26"/>
        <v>0.15619834710743799</v>
      </c>
      <c r="I129" s="7">
        <f t="shared" si="25"/>
        <v>0</v>
      </c>
      <c r="J129" s="136"/>
    </row>
    <row r="130" spans="1:10" x14ac:dyDescent="0.2">
      <c r="A130" s="110"/>
      <c r="B130" s="9">
        <v>130091</v>
      </c>
      <c r="C130" s="68" t="s">
        <v>172</v>
      </c>
      <c r="D130" s="12">
        <v>1.5</v>
      </c>
      <c r="E130" s="14">
        <v>0.21</v>
      </c>
      <c r="F130" s="30">
        <v>0.4</v>
      </c>
      <c r="G130" s="7">
        <f t="shared" si="24"/>
        <v>0.74380165289256195</v>
      </c>
      <c r="H130" s="7">
        <f t="shared" si="26"/>
        <v>0.15619834710743799</v>
      </c>
      <c r="I130" s="7">
        <f t="shared" si="25"/>
        <v>0</v>
      </c>
      <c r="J130" s="136"/>
    </row>
    <row r="131" spans="1:10" x14ac:dyDescent="0.2">
      <c r="A131" s="110"/>
      <c r="B131" s="9">
        <v>130037</v>
      </c>
      <c r="C131" s="68" t="s">
        <v>222</v>
      </c>
      <c r="D131" s="12">
        <v>1.5</v>
      </c>
      <c r="E131" s="14">
        <v>0.21</v>
      </c>
      <c r="F131" s="30">
        <v>0.4</v>
      </c>
      <c r="G131" s="7">
        <f t="shared" si="24"/>
        <v>0.74380165289256195</v>
      </c>
      <c r="H131" s="7">
        <f t="shared" si="26"/>
        <v>0.15619834710743799</v>
      </c>
      <c r="I131" s="7">
        <f t="shared" si="25"/>
        <v>0</v>
      </c>
      <c r="J131" s="145"/>
    </row>
    <row r="132" spans="1:10" x14ac:dyDescent="0.2">
      <c r="A132" s="110"/>
      <c r="B132" s="9">
        <v>130099</v>
      </c>
      <c r="C132" s="68" t="s">
        <v>208</v>
      </c>
      <c r="D132" s="12">
        <v>1.5</v>
      </c>
      <c r="E132" s="14">
        <v>0.21</v>
      </c>
      <c r="F132" s="30">
        <v>0.4</v>
      </c>
      <c r="G132" s="7">
        <f t="shared" si="24"/>
        <v>0.74380165289256195</v>
      </c>
      <c r="H132" s="7">
        <f t="shared" si="26"/>
        <v>0.15619834710743799</v>
      </c>
      <c r="I132" s="7">
        <f t="shared" si="25"/>
        <v>0</v>
      </c>
      <c r="J132" s="145"/>
    </row>
    <row r="133" spans="1:10" x14ac:dyDescent="0.2">
      <c r="A133" s="110"/>
      <c r="B133" s="9">
        <v>130041</v>
      </c>
      <c r="C133" s="134" t="s">
        <v>224</v>
      </c>
      <c r="D133" s="12">
        <v>1.5</v>
      </c>
      <c r="E133" s="14">
        <v>0.21</v>
      </c>
      <c r="F133" s="30">
        <v>0.4</v>
      </c>
      <c r="G133" s="7">
        <f t="shared" si="24"/>
        <v>0.74380165289256195</v>
      </c>
      <c r="H133" s="7">
        <f t="shared" si="26"/>
        <v>0.15619834710743799</v>
      </c>
      <c r="I133" s="7">
        <f t="shared" si="25"/>
        <v>0</v>
      </c>
      <c r="J133" s="145"/>
    </row>
    <row r="134" spans="1:10" s="102" customFormat="1" x14ac:dyDescent="0.2">
      <c r="A134" s="103">
        <f>SUM(A97:A133)</f>
        <v>0</v>
      </c>
      <c r="B134" s="103"/>
      <c r="C134" s="103" t="s">
        <v>64</v>
      </c>
      <c r="D134" s="103"/>
      <c r="E134" s="103"/>
      <c r="F134" s="103"/>
      <c r="G134" s="103"/>
      <c r="H134" s="103"/>
      <c r="I134" s="105">
        <f>SUM(I97:I133)</f>
        <v>0</v>
      </c>
      <c r="J134" s="103"/>
    </row>
    <row r="136" spans="1:10" s="102" customFormat="1" ht="18" x14ac:dyDescent="0.25">
      <c r="A136" s="194" t="s">
        <v>69</v>
      </c>
      <c r="B136" s="195"/>
      <c r="C136" s="195"/>
      <c r="D136" s="195"/>
      <c r="E136" s="195"/>
      <c r="F136" s="195"/>
      <c r="G136" s="195"/>
      <c r="H136" s="195"/>
      <c r="I136" s="195"/>
      <c r="J136" s="196"/>
    </row>
    <row r="137" spans="1:10" x14ac:dyDescent="0.2">
      <c r="A137" s="110"/>
      <c r="B137" s="93">
        <v>140007</v>
      </c>
      <c r="C137" s="85" t="s">
        <v>94</v>
      </c>
      <c r="D137" s="39">
        <v>10</v>
      </c>
      <c r="E137" s="41">
        <v>0.09</v>
      </c>
      <c r="F137" s="42">
        <v>0.15</v>
      </c>
      <c r="G137" s="7">
        <f t="shared" ref="G137:G141" si="34">(D137*(1-F137)/(1+E137)*1)</f>
        <v>7.7981651376146779</v>
      </c>
      <c r="H137" s="7">
        <f t="shared" ref="H137:H141" si="35">(D137*(1-F137)/(1+E137)*E137)</f>
        <v>0.701834862385321</v>
      </c>
      <c r="I137" s="7">
        <f>A137*G137</f>
        <v>0</v>
      </c>
      <c r="J137" s="137"/>
    </row>
    <row r="138" spans="1:10" x14ac:dyDescent="0.2">
      <c r="A138" s="110"/>
      <c r="B138" s="31">
        <v>140008</v>
      </c>
      <c r="C138" s="32" t="s">
        <v>35</v>
      </c>
      <c r="D138" s="33">
        <v>4.5999999999999996</v>
      </c>
      <c r="E138" s="34">
        <v>0.09</v>
      </c>
      <c r="F138" s="35">
        <v>0.15</v>
      </c>
      <c r="G138" s="7">
        <f t="shared" si="34"/>
        <v>3.5871559633027519</v>
      </c>
      <c r="H138" s="7">
        <f t="shared" si="35"/>
        <v>0.32284403669724765</v>
      </c>
      <c r="I138" s="7">
        <f t="shared" ref="I138:I141" si="36">A138*G138</f>
        <v>0</v>
      </c>
      <c r="J138" s="138"/>
    </row>
    <row r="139" spans="1:10" x14ac:dyDescent="0.2">
      <c r="A139" s="110"/>
      <c r="B139" s="84">
        <v>270004</v>
      </c>
      <c r="C139" s="68" t="s">
        <v>130</v>
      </c>
      <c r="D139" s="36">
        <v>7.95</v>
      </c>
      <c r="E139" s="14">
        <v>0.09</v>
      </c>
      <c r="F139" s="30">
        <v>0.15</v>
      </c>
      <c r="G139" s="7">
        <f t="shared" si="34"/>
        <v>6.1995412844036695</v>
      </c>
      <c r="H139" s="7">
        <f t="shared" si="35"/>
        <v>0.55795871559633026</v>
      </c>
      <c r="I139" s="7">
        <f t="shared" si="36"/>
        <v>0</v>
      </c>
      <c r="J139" s="141"/>
    </row>
    <row r="140" spans="1:10" x14ac:dyDescent="0.2">
      <c r="A140" s="110"/>
      <c r="B140" s="84">
        <v>270011</v>
      </c>
      <c r="C140" s="68" t="s">
        <v>193</v>
      </c>
      <c r="D140" s="36">
        <v>9.9499999999999993</v>
      </c>
      <c r="E140" s="14">
        <v>0.09</v>
      </c>
      <c r="F140" s="30">
        <v>0.15</v>
      </c>
      <c r="G140" s="7">
        <f t="shared" si="34"/>
        <v>7.7591743119266043</v>
      </c>
      <c r="H140" s="7">
        <f t="shared" si="35"/>
        <v>0.69832568807339435</v>
      </c>
      <c r="I140" s="7">
        <f t="shared" si="36"/>
        <v>0</v>
      </c>
      <c r="J140" s="141"/>
    </row>
    <row r="141" spans="1:10" x14ac:dyDescent="0.2">
      <c r="A141" s="110"/>
      <c r="B141" s="9">
        <v>150017</v>
      </c>
      <c r="C141" s="11" t="s">
        <v>40</v>
      </c>
      <c r="D141" s="36">
        <v>7.95</v>
      </c>
      <c r="E141" s="14">
        <v>0.09</v>
      </c>
      <c r="F141" s="30">
        <v>0.3</v>
      </c>
      <c r="G141" s="7">
        <f t="shared" si="34"/>
        <v>5.1055045871559628</v>
      </c>
      <c r="H141" s="7">
        <f t="shared" si="35"/>
        <v>0.45949541284403661</v>
      </c>
      <c r="I141" s="7">
        <f t="shared" si="36"/>
        <v>0</v>
      </c>
      <c r="J141" s="141"/>
    </row>
    <row r="142" spans="1:10" s="102" customFormat="1" x14ac:dyDescent="0.2">
      <c r="A142" s="103">
        <f>SUM(A137:A141)</f>
        <v>0</v>
      </c>
      <c r="B142" s="103"/>
      <c r="C142" s="103" t="s">
        <v>64</v>
      </c>
      <c r="D142" s="104"/>
      <c r="E142" s="103"/>
      <c r="F142" s="103"/>
      <c r="G142" s="103"/>
      <c r="H142" s="103"/>
      <c r="I142" s="105">
        <f>SUM(I137:I141)</f>
        <v>0</v>
      </c>
      <c r="J142" s="103"/>
    </row>
    <row r="144" spans="1:10" s="102" customFormat="1" ht="18" x14ac:dyDescent="0.25">
      <c r="A144" s="194" t="s">
        <v>71</v>
      </c>
      <c r="B144" s="195"/>
      <c r="C144" s="195"/>
      <c r="D144" s="195"/>
      <c r="E144" s="195"/>
      <c r="F144" s="195"/>
      <c r="G144" s="195"/>
      <c r="H144" s="195"/>
      <c r="I144" s="195"/>
      <c r="J144" s="196"/>
    </row>
    <row r="145" spans="1:10" x14ac:dyDescent="0.2">
      <c r="A145" s="110"/>
      <c r="B145" s="9">
        <v>150013</v>
      </c>
      <c r="C145" s="11" t="s">
        <v>72</v>
      </c>
      <c r="D145" s="36">
        <v>8.99</v>
      </c>
      <c r="E145" s="14">
        <v>0.09</v>
      </c>
      <c r="F145" s="30">
        <v>0.15</v>
      </c>
      <c r="G145" s="7">
        <f t="shared" ref="G145:G151" si="37">(D145*(1-F145)/(1+E145)*1)</f>
        <v>7.0105504587155956</v>
      </c>
      <c r="H145" s="7">
        <f t="shared" ref="H145:H151" si="38">(D145*(1-F145)/(1+E145)*E145)</f>
        <v>0.63094954128440361</v>
      </c>
      <c r="I145" s="7">
        <f t="shared" ref="I145:I151" si="39">A145*G145</f>
        <v>0</v>
      </c>
      <c r="J145" s="136"/>
    </row>
    <row r="146" spans="1:10" x14ac:dyDescent="0.2">
      <c r="A146" s="110"/>
      <c r="B146" s="9">
        <v>150019</v>
      </c>
      <c r="C146" s="11" t="s">
        <v>49</v>
      </c>
      <c r="D146" s="36">
        <v>5.0999999999999996</v>
      </c>
      <c r="E146" s="14">
        <v>0.09</v>
      </c>
      <c r="F146" s="30">
        <v>0.15</v>
      </c>
      <c r="G146" s="7">
        <f t="shared" si="37"/>
        <v>3.977064220183486</v>
      </c>
      <c r="H146" s="7">
        <f t="shared" si="38"/>
        <v>0.35793577981651375</v>
      </c>
      <c r="I146" s="7">
        <f t="shared" si="39"/>
        <v>0</v>
      </c>
      <c r="J146" s="136"/>
    </row>
    <row r="147" spans="1:10" x14ac:dyDescent="0.2">
      <c r="A147" s="110"/>
      <c r="B147" s="9">
        <v>150004</v>
      </c>
      <c r="C147" s="11" t="s">
        <v>19</v>
      </c>
      <c r="D147" s="36">
        <v>12.3</v>
      </c>
      <c r="E147" s="14">
        <v>0.09</v>
      </c>
      <c r="F147" s="30">
        <v>0.15</v>
      </c>
      <c r="G147" s="7">
        <f t="shared" si="37"/>
        <v>9.5917431192660541</v>
      </c>
      <c r="H147" s="7">
        <f t="shared" si="38"/>
        <v>0.8632568807339448</v>
      </c>
      <c r="I147" s="7">
        <f>A147*G147</f>
        <v>0</v>
      </c>
      <c r="J147" s="139"/>
    </row>
    <row r="148" spans="1:10" x14ac:dyDescent="0.2">
      <c r="A148" s="110"/>
      <c r="B148" s="9">
        <v>150005</v>
      </c>
      <c r="C148" s="11" t="s">
        <v>20</v>
      </c>
      <c r="D148" s="36">
        <v>12.3</v>
      </c>
      <c r="E148" s="14">
        <v>0.09</v>
      </c>
      <c r="F148" s="30">
        <v>0.15</v>
      </c>
      <c r="G148" s="7">
        <f t="shared" si="37"/>
        <v>9.5917431192660541</v>
      </c>
      <c r="H148" s="7">
        <f t="shared" si="38"/>
        <v>0.8632568807339448</v>
      </c>
      <c r="I148" s="7">
        <f t="shared" si="39"/>
        <v>0</v>
      </c>
      <c r="J148" s="139"/>
    </row>
    <row r="149" spans="1:10" x14ac:dyDescent="0.2">
      <c r="A149" s="110"/>
      <c r="B149" s="9">
        <v>150006</v>
      </c>
      <c r="C149" s="11" t="s">
        <v>21</v>
      </c>
      <c r="D149" s="36">
        <v>12.3</v>
      </c>
      <c r="E149" s="14">
        <v>0.09</v>
      </c>
      <c r="F149" s="30">
        <v>0.15</v>
      </c>
      <c r="G149" s="7">
        <f t="shared" si="37"/>
        <v>9.5917431192660541</v>
      </c>
      <c r="H149" s="7">
        <f t="shared" si="38"/>
        <v>0.8632568807339448</v>
      </c>
      <c r="I149" s="7">
        <f t="shared" si="39"/>
        <v>0</v>
      </c>
      <c r="J149" s="139"/>
    </row>
    <row r="150" spans="1:10" x14ac:dyDescent="0.2">
      <c r="A150" s="110"/>
      <c r="B150" s="9">
        <v>150002</v>
      </c>
      <c r="C150" s="11" t="s">
        <v>22</v>
      </c>
      <c r="D150" s="36">
        <v>12.3</v>
      </c>
      <c r="E150" s="14">
        <v>0.09</v>
      </c>
      <c r="F150" s="30">
        <v>0.15</v>
      </c>
      <c r="G150" s="7">
        <f t="shared" si="37"/>
        <v>9.5917431192660541</v>
      </c>
      <c r="H150" s="7">
        <f t="shared" si="38"/>
        <v>0.8632568807339448</v>
      </c>
      <c r="I150" s="7">
        <f t="shared" si="39"/>
        <v>0</v>
      </c>
      <c r="J150" s="139"/>
    </row>
    <row r="151" spans="1:10" x14ac:dyDescent="0.2">
      <c r="A151" s="110"/>
      <c r="B151" s="93">
        <v>150007</v>
      </c>
      <c r="C151" s="11" t="s">
        <v>32</v>
      </c>
      <c r="D151" s="36">
        <v>12.3</v>
      </c>
      <c r="E151" s="14">
        <v>0.09</v>
      </c>
      <c r="F151" s="30">
        <v>0.15</v>
      </c>
      <c r="G151" s="7">
        <f t="shared" si="37"/>
        <v>9.5917431192660541</v>
      </c>
      <c r="H151" s="7">
        <f t="shared" si="38"/>
        <v>0.8632568807339448</v>
      </c>
      <c r="I151" s="7">
        <f t="shared" si="39"/>
        <v>0</v>
      </c>
      <c r="J151" s="146"/>
    </row>
    <row r="152" spans="1:10" s="102" customFormat="1" x14ac:dyDescent="0.2">
      <c r="A152" s="103">
        <f>SUM(A145:A151)</f>
        <v>0</v>
      </c>
      <c r="B152" s="103"/>
      <c r="C152" s="103" t="s">
        <v>64</v>
      </c>
      <c r="D152" s="104"/>
      <c r="E152" s="103"/>
      <c r="F152" s="103"/>
      <c r="G152" s="103"/>
      <c r="H152" s="103"/>
      <c r="I152" s="105">
        <f>SUM(I145:I151)</f>
        <v>0</v>
      </c>
      <c r="J152" s="103"/>
    </row>
    <row r="154" spans="1:10" s="102" customFormat="1" ht="18" x14ac:dyDescent="0.25">
      <c r="A154" s="194" t="s">
        <v>46</v>
      </c>
      <c r="B154" s="195"/>
      <c r="C154" s="195"/>
      <c r="D154" s="195"/>
      <c r="E154" s="195"/>
      <c r="F154" s="195"/>
      <c r="G154" s="195"/>
      <c r="H154" s="195"/>
      <c r="I154" s="195"/>
      <c r="J154" s="196"/>
    </row>
    <row r="155" spans="1:10" x14ac:dyDescent="0.2">
      <c r="A155" s="110"/>
      <c r="B155" s="93">
        <v>180010</v>
      </c>
      <c r="C155" s="67" t="s">
        <v>136</v>
      </c>
      <c r="D155" s="39">
        <v>23.15</v>
      </c>
      <c r="E155" s="41">
        <v>0.21</v>
      </c>
      <c r="F155" s="42">
        <v>0.15</v>
      </c>
      <c r="G155" s="7">
        <f>(D155*(1-F155)/(1+E155)*1)</f>
        <v>16.262396694214875</v>
      </c>
      <c r="H155" s="7">
        <f>(D155*(1-F155)/(1+E155)*E155)</f>
        <v>3.4151033057851237</v>
      </c>
      <c r="I155" s="7">
        <f>A155*G155</f>
        <v>0</v>
      </c>
      <c r="J155" s="137"/>
    </row>
    <row r="156" spans="1:10" x14ac:dyDescent="0.2">
      <c r="A156" s="110"/>
      <c r="B156" s="93">
        <v>180011</v>
      </c>
      <c r="C156" s="67" t="s">
        <v>135</v>
      </c>
      <c r="D156" s="39">
        <v>15.2</v>
      </c>
      <c r="E156" s="41">
        <v>0.21</v>
      </c>
      <c r="F156" s="42">
        <v>0.15</v>
      </c>
      <c r="G156" s="7">
        <v>10.68</v>
      </c>
      <c r="H156" s="7">
        <f>(D156*(1-F156)/(1+E156)*E156)</f>
        <v>2.2423140495867768</v>
      </c>
      <c r="I156" s="7">
        <f>A156*G156</f>
        <v>0</v>
      </c>
      <c r="J156" s="137"/>
    </row>
    <row r="157" spans="1:10" x14ac:dyDescent="0.2">
      <c r="A157" s="110"/>
      <c r="B157" s="9">
        <v>180013</v>
      </c>
      <c r="C157" s="37" t="s">
        <v>23</v>
      </c>
      <c r="D157" s="39">
        <v>21.95</v>
      </c>
      <c r="E157" s="41">
        <v>0.21</v>
      </c>
      <c r="F157" s="42">
        <v>0.15</v>
      </c>
      <c r="G157" s="7">
        <f t="shared" ref="G157:G184" si="40">(D157*(1-F157)/(1+E157)*1)</f>
        <v>15.419421487603305</v>
      </c>
      <c r="H157" s="7">
        <f t="shared" ref="H157:H184" si="41">(D157*(1-F157)/(1+E157)*E157)</f>
        <v>3.2380785123966938</v>
      </c>
      <c r="I157" s="7">
        <f t="shared" ref="I157:I184" si="42">A157*G157</f>
        <v>0</v>
      </c>
      <c r="J157" s="137"/>
    </row>
    <row r="158" spans="1:10" x14ac:dyDescent="0.2">
      <c r="A158" s="110"/>
      <c r="B158" s="9">
        <v>180008</v>
      </c>
      <c r="C158" s="86" t="s">
        <v>24</v>
      </c>
      <c r="D158" s="39">
        <v>17.25</v>
      </c>
      <c r="E158" s="41">
        <v>0.21</v>
      </c>
      <c r="F158" s="14">
        <v>0.15</v>
      </c>
      <c r="G158" s="7">
        <f t="shared" si="40"/>
        <v>12.117768595041323</v>
      </c>
      <c r="H158" s="7">
        <f t="shared" si="41"/>
        <v>2.5447314049586778</v>
      </c>
      <c r="I158" s="7">
        <f t="shared" si="42"/>
        <v>0</v>
      </c>
      <c r="J158" s="137"/>
    </row>
    <row r="159" spans="1:10" x14ac:dyDescent="0.2">
      <c r="A159" s="110"/>
      <c r="B159" s="31">
        <v>180007</v>
      </c>
      <c r="C159" s="38" t="s">
        <v>25</v>
      </c>
      <c r="D159" s="40">
        <v>22.35</v>
      </c>
      <c r="E159" s="41">
        <v>0.21</v>
      </c>
      <c r="F159" s="42">
        <v>0.15</v>
      </c>
      <c r="G159" s="7">
        <f t="shared" si="40"/>
        <v>15.700413223140497</v>
      </c>
      <c r="H159" s="7">
        <f t="shared" si="41"/>
        <v>3.2970867768595045</v>
      </c>
      <c r="I159" s="7">
        <f t="shared" ref="I159:I169" si="43">A159*G159</f>
        <v>0</v>
      </c>
      <c r="J159" s="147"/>
    </row>
    <row r="160" spans="1:10" x14ac:dyDescent="0.2">
      <c r="A160" s="110"/>
      <c r="B160" s="31">
        <v>180121</v>
      </c>
      <c r="C160" s="88" t="s">
        <v>262</v>
      </c>
      <c r="D160" s="40">
        <v>6.5</v>
      </c>
      <c r="E160" s="41">
        <v>0.21</v>
      </c>
      <c r="F160" s="42">
        <v>0.15</v>
      </c>
      <c r="G160" s="7">
        <f t="shared" si="40"/>
        <v>4.5661157024793386</v>
      </c>
      <c r="H160" s="7">
        <f t="shared" si="41"/>
        <v>0.95888429752066107</v>
      </c>
      <c r="I160" s="7">
        <f t="shared" si="43"/>
        <v>0</v>
      </c>
      <c r="J160" s="147" t="s">
        <v>159</v>
      </c>
    </row>
    <row r="161" spans="1:10" x14ac:dyDescent="0.2">
      <c r="A161" s="110"/>
      <c r="B161" s="31">
        <v>180030</v>
      </c>
      <c r="C161" s="88" t="s">
        <v>134</v>
      </c>
      <c r="D161" s="40">
        <v>8.65</v>
      </c>
      <c r="E161" s="41">
        <v>0.21</v>
      </c>
      <c r="F161" s="42">
        <v>0.15</v>
      </c>
      <c r="G161" s="7">
        <f t="shared" si="40"/>
        <v>6.0764462809917354</v>
      </c>
      <c r="H161" s="7">
        <f t="shared" si="41"/>
        <v>1.2760537190082644</v>
      </c>
      <c r="I161" s="7">
        <f t="shared" si="43"/>
        <v>0</v>
      </c>
      <c r="J161" s="147"/>
    </row>
    <row r="162" spans="1:10" x14ac:dyDescent="0.2">
      <c r="A162" s="110"/>
      <c r="B162" s="9">
        <v>180031</v>
      </c>
      <c r="C162" s="37" t="s">
        <v>73</v>
      </c>
      <c r="D162" s="39">
        <v>8.65</v>
      </c>
      <c r="E162" s="41">
        <v>0.21</v>
      </c>
      <c r="F162" s="42">
        <v>0.15</v>
      </c>
      <c r="G162" s="7">
        <f t="shared" si="40"/>
        <v>6.0764462809917354</v>
      </c>
      <c r="H162" s="7">
        <f t="shared" si="41"/>
        <v>1.2760537190082644</v>
      </c>
      <c r="I162" s="7">
        <f t="shared" si="43"/>
        <v>0</v>
      </c>
      <c r="J162" s="137"/>
    </row>
    <row r="163" spans="1:10" x14ac:dyDescent="0.2">
      <c r="A163" s="110"/>
      <c r="B163" s="9">
        <v>180029</v>
      </c>
      <c r="C163" s="37" t="s">
        <v>74</v>
      </c>
      <c r="D163" s="39">
        <v>8.65</v>
      </c>
      <c r="E163" s="41">
        <v>0.21</v>
      </c>
      <c r="F163" s="42">
        <v>0.15</v>
      </c>
      <c r="G163" s="7">
        <f t="shared" si="40"/>
        <v>6.0764462809917354</v>
      </c>
      <c r="H163" s="7">
        <f t="shared" si="41"/>
        <v>1.2760537190082644</v>
      </c>
      <c r="I163" s="7">
        <f t="shared" si="43"/>
        <v>0</v>
      </c>
      <c r="J163" s="137"/>
    </row>
    <row r="164" spans="1:10" x14ac:dyDescent="0.2">
      <c r="A164" s="110"/>
      <c r="B164" s="9">
        <v>180127</v>
      </c>
      <c r="C164" s="67" t="s">
        <v>261</v>
      </c>
      <c r="D164" s="39">
        <v>3.5</v>
      </c>
      <c r="E164" s="41">
        <v>0.21</v>
      </c>
      <c r="F164" s="42">
        <v>0.15</v>
      </c>
      <c r="G164" s="7">
        <f t="shared" si="40"/>
        <v>2.4586776859504136</v>
      </c>
      <c r="H164" s="7">
        <f t="shared" si="41"/>
        <v>0.51632231404958684</v>
      </c>
      <c r="I164" s="7">
        <f t="shared" si="43"/>
        <v>0</v>
      </c>
      <c r="J164" s="137" t="s">
        <v>159</v>
      </c>
    </row>
    <row r="165" spans="1:10" x14ac:dyDescent="0.2">
      <c r="A165" s="110"/>
      <c r="B165" s="9">
        <v>180066</v>
      </c>
      <c r="C165" s="67" t="s">
        <v>171</v>
      </c>
      <c r="D165" s="39">
        <v>2.95</v>
      </c>
      <c r="E165" s="41">
        <v>0.21</v>
      </c>
      <c r="F165" s="42">
        <v>0.15</v>
      </c>
      <c r="G165" s="7">
        <f t="shared" si="40"/>
        <v>2.0723140495867773</v>
      </c>
      <c r="H165" s="7">
        <f t="shared" si="41"/>
        <v>0.43518595041322322</v>
      </c>
      <c r="I165" s="7">
        <f t="shared" si="43"/>
        <v>0</v>
      </c>
      <c r="J165" s="137"/>
    </row>
    <row r="166" spans="1:10" x14ac:dyDescent="0.2">
      <c r="A166" s="110"/>
      <c r="B166" s="9">
        <v>180065</v>
      </c>
      <c r="C166" s="67" t="s">
        <v>170</v>
      </c>
      <c r="D166" s="39">
        <v>2.95</v>
      </c>
      <c r="E166" s="41">
        <v>0.21</v>
      </c>
      <c r="F166" s="42">
        <v>0.15</v>
      </c>
      <c r="G166" s="7">
        <f t="shared" si="40"/>
        <v>2.0723140495867773</v>
      </c>
      <c r="H166" s="7">
        <f t="shared" si="41"/>
        <v>0.43518595041322322</v>
      </c>
      <c r="I166" s="7">
        <f t="shared" si="43"/>
        <v>0</v>
      </c>
      <c r="J166" s="137"/>
    </row>
    <row r="167" spans="1:10" x14ac:dyDescent="0.2">
      <c r="A167" s="110"/>
      <c r="B167" s="9">
        <v>180004</v>
      </c>
      <c r="C167" s="37" t="s">
        <v>75</v>
      </c>
      <c r="D167" s="39">
        <v>181.25</v>
      </c>
      <c r="E167" s="41">
        <v>0.21</v>
      </c>
      <c r="F167" s="14">
        <v>0.15</v>
      </c>
      <c r="G167" s="7">
        <f t="shared" si="40"/>
        <v>127.32438016528926</v>
      </c>
      <c r="H167" s="7">
        <f t="shared" si="41"/>
        <v>26.738119834710744</v>
      </c>
      <c r="I167" s="7">
        <f t="shared" si="43"/>
        <v>0</v>
      </c>
      <c r="J167" s="137"/>
    </row>
    <row r="168" spans="1:10" x14ac:dyDescent="0.2">
      <c r="A168" s="110"/>
      <c r="B168" s="9">
        <v>180001</v>
      </c>
      <c r="C168" s="37" t="s">
        <v>30</v>
      </c>
      <c r="D168" s="39">
        <v>26.5</v>
      </c>
      <c r="E168" s="41">
        <v>0.21</v>
      </c>
      <c r="F168" s="14">
        <v>0.15</v>
      </c>
      <c r="G168" s="7">
        <f t="shared" si="40"/>
        <v>18.615702479338843</v>
      </c>
      <c r="H168" s="7">
        <f t="shared" si="41"/>
        <v>3.9092975206611569</v>
      </c>
      <c r="I168" s="7">
        <f t="shared" si="43"/>
        <v>0</v>
      </c>
      <c r="J168" s="137"/>
    </row>
    <row r="169" spans="1:10" x14ac:dyDescent="0.2">
      <c r="A169" s="110"/>
      <c r="B169" s="93">
        <v>180002</v>
      </c>
      <c r="C169" s="37" t="s">
        <v>31</v>
      </c>
      <c r="D169" s="39">
        <v>15.95</v>
      </c>
      <c r="E169" s="41">
        <v>0.21</v>
      </c>
      <c r="F169" s="14">
        <v>0.15</v>
      </c>
      <c r="G169" s="7">
        <f t="shared" si="40"/>
        <v>11.204545454545455</v>
      </c>
      <c r="H169" s="7">
        <f t="shared" si="41"/>
        <v>2.3529545454545455</v>
      </c>
      <c r="I169" s="7">
        <f t="shared" si="43"/>
        <v>0</v>
      </c>
      <c r="J169" s="137"/>
    </row>
    <row r="170" spans="1:10" x14ac:dyDescent="0.2">
      <c r="A170" s="110"/>
      <c r="B170" s="9">
        <v>180006</v>
      </c>
      <c r="C170" s="37" t="s">
        <v>26</v>
      </c>
      <c r="D170" s="39">
        <v>26.5</v>
      </c>
      <c r="E170" s="41">
        <v>0.21</v>
      </c>
      <c r="F170" s="14">
        <v>0.15</v>
      </c>
      <c r="G170" s="7">
        <f t="shared" si="40"/>
        <v>18.615702479338843</v>
      </c>
      <c r="H170" s="7">
        <f t="shared" si="41"/>
        <v>3.9092975206611569</v>
      </c>
      <c r="I170" s="7">
        <f t="shared" si="42"/>
        <v>0</v>
      </c>
      <c r="J170" s="137"/>
    </row>
    <row r="171" spans="1:10" x14ac:dyDescent="0.2">
      <c r="A171" s="110"/>
      <c r="B171" s="9">
        <v>170085</v>
      </c>
      <c r="C171" s="67" t="s">
        <v>161</v>
      </c>
      <c r="D171" s="39">
        <v>4.95</v>
      </c>
      <c r="E171" s="41">
        <v>0.21</v>
      </c>
      <c r="F171" s="43">
        <v>0.15</v>
      </c>
      <c r="G171" s="7">
        <f t="shared" si="40"/>
        <v>3.477272727272728</v>
      </c>
      <c r="H171" s="7">
        <f t="shared" si="41"/>
        <v>0.73022727272727284</v>
      </c>
      <c r="I171" s="7">
        <f t="shared" si="42"/>
        <v>0</v>
      </c>
      <c r="J171" s="148"/>
    </row>
    <row r="172" spans="1:10" x14ac:dyDescent="0.2">
      <c r="A172" s="110"/>
      <c r="B172" s="9">
        <v>180107</v>
      </c>
      <c r="C172" s="67" t="s">
        <v>264</v>
      </c>
      <c r="D172" s="39">
        <v>5.25</v>
      </c>
      <c r="E172" s="41">
        <v>0.21</v>
      </c>
      <c r="F172" s="43">
        <v>0.15</v>
      </c>
      <c r="G172" s="7">
        <f t="shared" si="40"/>
        <v>3.6880165289256195</v>
      </c>
      <c r="H172" s="7">
        <f t="shared" si="41"/>
        <v>0.77448347107438009</v>
      </c>
      <c r="I172" s="7">
        <f t="shared" si="42"/>
        <v>0</v>
      </c>
      <c r="J172" s="148"/>
    </row>
    <row r="173" spans="1:10" x14ac:dyDescent="0.2">
      <c r="A173" s="110"/>
      <c r="B173" s="9">
        <v>180100</v>
      </c>
      <c r="C173" s="67" t="s">
        <v>263</v>
      </c>
      <c r="D173" s="39">
        <v>3</v>
      </c>
      <c r="E173" s="41">
        <v>0.09</v>
      </c>
      <c r="F173" s="43">
        <v>0.15</v>
      </c>
      <c r="G173" s="7">
        <f t="shared" si="40"/>
        <v>2.3394495412844032</v>
      </c>
      <c r="H173" s="7">
        <f t="shared" si="41"/>
        <v>0.21055045871559627</v>
      </c>
      <c r="I173" s="7">
        <f t="shared" si="42"/>
        <v>0</v>
      </c>
      <c r="J173" s="148"/>
    </row>
    <row r="174" spans="1:10" x14ac:dyDescent="0.2">
      <c r="A174" s="110"/>
      <c r="B174" s="9">
        <v>180118</v>
      </c>
      <c r="C174" s="67" t="s">
        <v>267</v>
      </c>
      <c r="D174" s="39">
        <v>3.95</v>
      </c>
      <c r="E174" s="41">
        <v>0.21</v>
      </c>
      <c r="F174" s="43">
        <v>0.15</v>
      </c>
      <c r="G174" s="7">
        <f t="shared" si="40"/>
        <v>2.7747933884297522</v>
      </c>
      <c r="H174" s="7">
        <f t="shared" si="41"/>
        <v>0.58270661157024795</v>
      </c>
      <c r="I174" s="7">
        <f t="shared" si="42"/>
        <v>0</v>
      </c>
      <c r="J174" s="148" t="s">
        <v>159</v>
      </c>
    </row>
    <row r="175" spans="1:10" x14ac:dyDescent="0.2">
      <c r="A175" s="110"/>
      <c r="B175" s="9">
        <v>180117</v>
      </c>
      <c r="C175" s="67" t="s">
        <v>268</v>
      </c>
      <c r="D175" s="39">
        <v>3.95</v>
      </c>
      <c r="E175" s="41">
        <v>0.21</v>
      </c>
      <c r="F175" s="43">
        <v>0.15</v>
      </c>
      <c r="G175" s="7">
        <f t="shared" si="40"/>
        <v>2.7747933884297522</v>
      </c>
      <c r="H175" s="7">
        <f t="shared" si="41"/>
        <v>0.58270661157024795</v>
      </c>
      <c r="I175" s="7">
        <f t="shared" si="42"/>
        <v>0</v>
      </c>
      <c r="J175" s="148" t="s">
        <v>159</v>
      </c>
    </row>
    <row r="176" spans="1:10" x14ac:dyDescent="0.2">
      <c r="A176" s="110"/>
      <c r="B176" s="9">
        <v>180126</v>
      </c>
      <c r="C176" s="67" t="s">
        <v>265</v>
      </c>
      <c r="D176" s="39">
        <v>3.5</v>
      </c>
      <c r="E176" s="41">
        <v>0.21</v>
      </c>
      <c r="F176" s="43">
        <v>0.15</v>
      </c>
      <c r="G176" s="7">
        <f t="shared" si="40"/>
        <v>2.4586776859504136</v>
      </c>
      <c r="H176" s="7">
        <f t="shared" si="41"/>
        <v>0.51632231404958684</v>
      </c>
      <c r="I176" s="7">
        <f t="shared" si="42"/>
        <v>0</v>
      </c>
      <c r="J176" s="148" t="s">
        <v>159</v>
      </c>
    </row>
    <row r="177" spans="1:10" x14ac:dyDescent="0.2">
      <c r="A177" s="110"/>
      <c r="B177" s="9">
        <v>180119</v>
      </c>
      <c r="C177" s="67" t="s">
        <v>269</v>
      </c>
      <c r="D177" s="39">
        <v>3.5</v>
      </c>
      <c r="E177" s="41">
        <v>0.21</v>
      </c>
      <c r="F177" s="43">
        <v>0.15</v>
      </c>
      <c r="G177" s="7">
        <f t="shared" si="40"/>
        <v>2.4586776859504136</v>
      </c>
      <c r="H177" s="7">
        <f t="shared" si="41"/>
        <v>0.51632231404958684</v>
      </c>
      <c r="I177" s="7">
        <f t="shared" si="42"/>
        <v>0</v>
      </c>
      <c r="J177" s="148" t="s">
        <v>159</v>
      </c>
    </row>
    <row r="178" spans="1:10" x14ac:dyDescent="0.2">
      <c r="A178" s="110"/>
      <c r="B178" s="9">
        <v>180032</v>
      </c>
      <c r="C178" s="67" t="s">
        <v>216</v>
      </c>
      <c r="D178" s="39">
        <v>3.5</v>
      </c>
      <c r="E178" s="41">
        <v>0.21</v>
      </c>
      <c r="F178" s="43">
        <v>0.15</v>
      </c>
      <c r="G178" s="7">
        <f t="shared" si="40"/>
        <v>2.4586776859504136</v>
      </c>
      <c r="H178" s="7">
        <f t="shared" si="41"/>
        <v>0.51632231404958684</v>
      </c>
      <c r="I178" s="7">
        <f t="shared" si="42"/>
        <v>0</v>
      </c>
      <c r="J178" s="148"/>
    </row>
    <row r="179" spans="1:10" x14ac:dyDescent="0.2">
      <c r="A179" s="110"/>
      <c r="B179" s="9">
        <v>180068</v>
      </c>
      <c r="C179" s="67" t="s">
        <v>266</v>
      </c>
      <c r="D179" s="39">
        <v>3.5</v>
      </c>
      <c r="E179" s="41">
        <v>0.21</v>
      </c>
      <c r="F179" s="43">
        <v>0.15</v>
      </c>
      <c r="G179" s="7">
        <f t="shared" si="40"/>
        <v>2.4586776859504136</v>
      </c>
      <c r="H179" s="7">
        <f t="shared" si="41"/>
        <v>0.51632231404958684</v>
      </c>
      <c r="I179" s="7">
        <f t="shared" si="42"/>
        <v>0</v>
      </c>
      <c r="J179" s="148"/>
    </row>
    <row r="180" spans="1:10" x14ac:dyDescent="0.2">
      <c r="A180" s="110"/>
      <c r="B180" s="9">
        <v>180049</v>
      </c>
      <c r="C180" s="67" t="s">
        <v>125</v>
      </c>
      <c r="D180" s="39">
        <v>5.25</v>
      </c>
      <c r="E180" s="41">
        <v>0.09</v>
      </c>
      <c r="F180" s="43">
        <v>0.15</v>
      </c>
      <c r="G180" s="7">
        <f t="shared" si="40"/>
        <v>4.0940366972477058</v>
      </c>
      <c r="H180" s="7">
        <f t="shared" si="41"/>
        <v>0.3684633027522935</v>
      </c>
      <c r="I180" s="7">
        <f t="shared" si="42"/>
        <v>0</v>
      </c>
      <c r="J180" s="148"/>
    </row>
    <row r="181" spans="1:10" x14ac:dyDescent="0.2">
      <c r="A181" s="110"/>
      <c r="B181" s="9">
        <v>180050</v>
      </c>
      <c r="C181" s="67" t="s">
        <v>187</v>
      </c>
      <c r="D181" s="39">
        <v>5.25</v>
      </c>
      <c r="E181" s="41">
        <v>0.09</v>
      </c>
      <c r="F181" s="43">
        <v>0.15</v>
      </c>
      <c r="G181" s="7">
        <f t="shared" si="40"/>
        <v>4.0940366972477058</v>
      </c>
      <c r="H181" s="7">
        <f t="shared" si="41"/>
        <v>0.3684633027522935</v>
      </c>
      <c r="I181" s="7">
        <f t="shared" si="42"/>
        <v>0</v>
      </c>
      <c r="J181" s="148"/>
    </row>
    <row r="182" spans="1:10" x14ac:dyDescent="0.2">
      <c r="A182" s="110"/>
      <c r="B182" s="9">
        <v>180039</v>
      </c>
      <c r="C182" s="67" t="s">
        <v>124</v>
      </c>
      <c r="D182" s="39">
        <v>5.25</v>
      </c>
      <c r="E182" s="41">
        <v>0.09</v>
      </c>
      <c r="F182" s="43">
        <v>0.15</v>
      </c>
      <c r="G182" s="7">
        <f t="shared" si="40"/>
        <v>4.0940366972477058</v>
      </c>
      <c r="H182" s="7">
        <f t="shared" si="41"/>
        <v>0.3684633027522935</v>
      </c>
      <c r="I182" s="7">
        <f t="shared" si="42"/>
        <v>0</v>
      </c>
      <c r="J182" s="148"/>
    </row>
    <row r="183" spans="1:10" x14ac:dyDescent="0.2">
      <c r="A183" s="110"/>
      <c r="B183" s="9">
        <v>180018</v>
      </c>
      <c r="C183" s="67" t="s">
        <v>162</v>
      </c>
      <c r="D183" s="39">
        <v>5.0999999999999996</v>
      </c>
      <c r="E183" s="41">
        <v>0.21</v>
      </c>
      <c r="F183" s="43">
        <v>0.15</v>
      </c>
      <c r="G183" s="7">
        <f t="shared" si="40"/>
        <v>3.5826446280991737</v>
      </c>
      <c r="H183" s="7">
        <f t="shared" si="41"/>
        <v>0.75235537190082646</v>
      </c>
      <c r="I183" s="7">
        <f t="shared" si="42"/>
        <v>0</v>
      </c>
      <c r="J183" s="148" t="s">
        <v>296</v>
      </c>
    </row>
    <row r="184" spans="1:10" x14ac:dyDescent="0.2">
      <c r="A184" s="110"/>
      <c r="B184" s="9">
        <v>180009</v>
      </c>
      <c r="C184" s="37" t="s">
        <v>27</v>
      </c>
      <c r="D184" s="39">
        <v>21.95</v>
      </c>
      <c r="E184" s="41">
        <v>0.21</v>
      </c>
      <c r="F184" s="43">
        <v>0.15</v>
      </c>
      <c r="G184" s="7">
        <f t="shared" si="40"/>
        <v>15.419421487603305</v>
      </c>
      <c r="H184" s="7">
        <f t="shared" si="41"/>
        <v>3.2380785123966938</v>
      </c>
      <c r="I184" s="7">
        <f t="shared" si="42"/>
        <v>0</v>
      </c>
      <c r="J184" s="137"/>
    </row>
    <row r="185" spans="1:10" s="102" customFormat="1" x14ac:dyDescent="0.2">
      <c r="A185" s="103">
        <f>SUM(A155:A184)</f>
        <v>0</v>
      </c>
      <c r="B185" s="103"/>
      <c r="C185" s="103" t="s">
        <v>64</v>
      </c>
      <c r="D185" s="104"/>
      <c r="E185" s="103"/>
      <c r="F185" s="103"/>
      <c r="G185" s="103"/>
      <c r="H185" s="103"/>
      <c r="I185" s="105">
        <f>SUM(I155:I184)</f>
        <v>0</v>
      </c>
      <c r="J185" s="103"/>
    </row>
    <row r="186" spans="1:10" s="2" customFormat="1" x14ac:dyDescent="0.2">
      <c r="A186" s="112"/>
      <c r="B186" s="80"/>
      <c r="C186" s="80"/>
      <c r="D186" s="81"/>
      <c r="E186" s="80"/>
      <c r="F186" s="80"/>
      <c r="G186" s="80"/>
      <c r="H186" s="80"/>
      <c r="I186" s="82"/>
      <c r="J186" s="80"/>
    </row>
    <row r="187" spans="1:10" s="102" customFormat="1" ht="18" x14ac:dyDescent="0.25">
      <c r="A187" s="194" t="s">
        <v>131</v>
      </c>
      <c r="B187" s="195"/>
      <c r="C187" s="195"/>
      <c r="D187" s="195"/>
      <c r="E187" s="195"/>
      <c r="F187" s="195"/>
      <c r="G187" s="195"/>
      <c r="H187" s="195"/>
      <c r="I187" s="195"/>
      <c r="J187" s="196"/>
    </row>
    <row r="188" spans="1:10" s="2" customFormat="1" x14ac:dyDescent="0.2">
      <c r="A188" s="110"/>
      <c r="B188" s="94">
        <v>280022</v>
      </c>
      <c r="C188" s="67" t="s">
        <v>220</v>
      </c>
      <c r="D188" s="39">
        <v>5.25</v>
      </c>
      <c r="E188" s="41">
        <v>0.09</v>
      </c>
      <c r="F188" s="42">
        <v>0.15</v>
      </c>
      <c r="G188" s="7">
        <f>(D188*(1-F188)/(1+E188)*1)</f>
        <v>4.0940366972477058</v>
      </c>
      <c r="H188" s="7">
        <f>(D188*(1-F188)/(1+E188)*E188)</f>
        <v>0.3684633027522935</v>
      </c>
      <c r="I188" s="7">
        <f>A188*G188</f>
        <v>0</v>
      </c>
      <c r="J188" s="137"/>
    </row>
    <row r="189" spans="1:10" s="2" customFormat="1" x14ac:dyDescent="0.2">
      <c r="A189" s="110"/>
      <c r="B189" s="94">
        <v>280007</v>
      </c>
      <c r="C189" s="67" t="s">
        <v>132</v>
      </c>
      <c r="D189" s="39">
        <v>4.5999999999999996</v>
      </c>
      <c r="E189" s="41">
        <v>0.21</v>
      </c>
      <c r="F189" s="42">
        <v>0.15</v>
      </c>
      <c r="G189" s="7">
        <f>(D189*(1-F189)/(1+E189)*1)</f>
        <v>3.2314049586776856</v>
      </c>
      <c r="H189" s="7">
        <f>(D189*(1-F189)/(1+E189)*E189)</f>
        <v>0.67859504132231396</v>
      </c>
      <c r="I189" s="7">
        <f>A189*G189</f>
        <v>0</v>
      </c>
      <c r="J189" s="137"/>
    </row>
    <row r="190" spans="1:10" s="2" customFormat="1" x14ac:dyDescent="0.2">
      <c r="A190" s="110"/>
      <c r="B190" s="84">
        <v>280006</v>
      </c>
      <c r="C190" s="67" t="s">
        <v>133</v>
      </c>
      <c r="D190" s="39">
        <v>4.5999999999999996</v>
      </c>
      <c r="E190" s="41">
        <v>0.21</v>
      </c>
      <c r="F190" s="42">
        <v>0.15</v>
      </c>
      <c r="G190" s="7">
        <f>(D190*(1-F190)/(1+E190)*1)</f>
        <v>3.2314049586776856</v>
      </c>
      <c r="H190" s="7">
        <f>(D190*(1-F190)/(1+E190)*E190)</f>
        <v>0.67859504132231396</v>
      </c>
      <c r="I190" s="7">
        <f>A190*G190</f>
        <v>0</v>
      </c>
      <c r="J190" s="137"/>
    </row>
    <row r="191" spans="1:10" s="102" customFormat="1" x14ac:dyDescent="0.2">
      <c r="A191" s="103">
        <f>SUM(A188:A190)</f>
        <v>0</v>
      </c>
      <c r="B191" s="103"/>
      <c r="C191" s="103" t="s">
        <v>64</v>
      </c>
      <c r="D191" s="104"/>
      <c r="E191" s="103"/>
      <c r="F191" s="103"/>
      <c r="G191" s="103"/>
      <c r="H191" s="103"/>
      <c r="I191" s="105">
        <f>SUM(I188:I190)</f>
        <v>0</v>
      </c>
      <c r="J191" s="103"/>
    </row>
    <row r="193" spans="1:10" s="102" customFormat="1" ht="18" customHeight="1" x14ac:dyDescent="0.25">
      <c r="A193" s="194" t="s">
        <v>76</v>
      </c>
      <c r="B193" s="195"/>
      <c r="C193" s="195"/>
      <c r="D193" s="195"/>
      <c r="E193" s="195"/>
      <c r="F193" s="195"/>
      <c r="G193" s="195"/>
      <c r="H193" s="195"/>
      <c r="I193" s="195"/>
      <c r="J193" s="196"/>
    </row>
    <row r="194" spans="1:10" ht="12.75" customHeight="1" x14ac:dyDescent="0.2">
      <c r="A194" s="110"/>
      <c r="B194" s="98">
        <v>190023</v>
      </c>
      <c r="C194" s="67" t="s">
        <v>174</v>
      </c>
      <c r="D194" s="44">
        <v>7.2</v>
      </c>
      <c r="E194" s="41">
        <v>0.21</v>
      </c>
      <c r="F194" s="23">
        <v>0.15</v>
      </c>
      <c r="G194" s="7">
        <f t="shared" ref="G194:G195" si="44">(D194*(1-F194)/(1+E194)*1)</f>
        <v>5.0578512396694215</v>
      </c>
      <c r="H194" s="7">
        <f t="shared" ref="H194:H195" si="45">(D194*(1-F194)/(1+E194)*E194)</f>
        <v>1.0621487603305786</v>
      </c>
      <c r="I194" s="7">
        <f t="shared" ref="I194:I195" si="46">A194*G194</f>
        <v>0</v>
      </c>
      <c r="J194" s="137"/>
    </row>
    <row r="195" spans="1:10" ht="12.75" customHeight="1" x14ac:dyDescent="0.2">
      <c r="A195" s="110"/>
      <c r="B195" s="98">
        <v>190032</v>
      </c>
      <c r="C195" s="67" t="s">
        <v>233</v>
      </c>
      <c r="D195" s="44">
        <v>7.2</v>
      </c>
      <c r="E195" s="41">
        <v>0.21</v>
      </c>
      <c r="F195" s="23">
        <v>0.15</v>
      </c>
      <c r="G195" s="7">
        <f t="shared" si="44"/>
        <v>5.0578512396694215</v>
      </c>
      <c r="H195" s="7">
        <f t="shared" si="45"/>
        <v>1.0621487603305786</v>
      </c>
      <c r="I195" s="7">
        <f t="shared" si="46"/>
        <v>0</v>
      </c>
      <c r="J195" s="137"/>
    </row>
    <row r="196" spans="1:10" x14ac:dyDescent="0.2">
      <c r="A196" s="110"/>
      <c r="B196" s="28">
        <v>170021</v>
      </c>
      <c r="C196" s="37" t="s">
        <v>47</v>
      </c>
      <c r="D196" s="44">
        <v>6.35</v>
      </c>
      <c r="E196" s="41">
        <v>0.21</v>
      </c>
      <c r="F196" s="23">
        <v>0.15</v>
      </c>
      <c r="G196" s="7">
        <f t="shared" ref="G196:G225" si="47">(D196*(1-F196)/(1+E196)*1)</f>
        <v>4.4607438016528924</v>
      </c>
      <c r="H196" s="7">
        <f t="shared" ref="H196:H225" si="48">(D196*(1-F196)/(1+E196)*E196)</f>
        <v>0.93675619834710733</v>
      </c>
      <c r="I196" s="7">
        <f t="shared" ref="I196:I225" si="49">A196*G196</f>
        <v>0</v>
      </c>
      <c r="J196" s="137"/>
    </row>
    <row r="197" spans="1:10" x14ac:dyDescent="0.2">
      <c r="A197" s="110"/>
      <c r="B197" s="28">
        <v>190005</v>
      </c>
      <c r="C197" s="67" t="s">
        <v>128</v>
      </c>
      <c r="D197" s="44">
        <v>5.05</v>
      </c>
      <c r="E197" s="41">
        <v>0.21</v>
      </c>
      <c r="F197" s="23">
        <v>0.15</v>
      </c>
      <c r="G197" s="7">
        <f t="shared" si="47"/>
        <v>3.5475206611570247</v>
      </c>
      <c r="H197" s="7">
        <f t="shared" si="48"/>
        <v>0.74497933884297518</v>
      </c>
      <c r="I197" s="7">
        <f t="shared" si="49"/>
        <v>0</v>
      </c>
      <c r="J197" s="137"/>
    </row>
    <row r="198" spans="1:10" x14ac:dyDescent="0.2">
      <c r="A198" s="110"/>
      <c r="B198" s="28">
        <v>190003</v>
      </c>
      <c r="C198" s="67" t="s">
        <v>129</v>
      </c>
      <c r="D198" s="44">
        <v>5.05</v>
      </c>
      <c r="E198" s="41">
        <v>0.21</v>
      </c>
      <c r="F198" s="23">
        <v>0.15</v>
      </c>
      <c r="G198" s="7">
        <f t="shared" si="47"/>
        <v>3.5475206611570247</v>
      </c>
      <c r="H198" s="7">
        <f t="shared" si="48"/>
        <v>0.74497933884297518</v>
      </c>
      <c r="I198" s="7">
        <f t="shared" si="49"/>
        <v>0</v>
      </c>
      <c r="J198" s="137"/>
    </row>
    <row r="199" spans="1:10" x14ac:dyDescent="0.2">
      <c r="A199" s="110"/>
      <c r="B199" s="28">
        <v>170025</v>
      </c>
      <c r="C199" s="67" t="s">
        <v>190</v>
      </c>
      <c r="D199" s="44">
        <v>2.5499999999999998</v>
      </c>
      <c r="E199" s="41">
        <v>0.21</v>
      </c>
      <c r="F199" s="23">
        <v>0.15</v>
      </c>
      <c r="G199" s="7">
        <f t="shared" si="47"/>
        <v>1.7913223140495869</v>
      </c>
      <c r="H199" s="7">
        <f t="shared" si="48"/>
        <v>0.37617768595041323</v>
      </c>
      <c r="I199" s="7">
        <f t="shared" si="49"/>
        <v>0</v>
      </c>
      <c r="J199" s="137"/>
    </row>
    <row r="200" spans="1:10" x14ac:dyDescent="0.2">
      <c r="A200" s="110"/>
      <c r="B200" s="28">
        <v>170026</v>
      </c>
      <c r="C200" s="67" t="s">
        <v>189</v>
      </c>
      <c r="D200" s="44">
        <v>3.4</v>
      </c>
      <c r="E200" s="41">
        <v>0.21</v>
      </c>
      <c r="F200" s="23">
        <v>0.15</v>
      </c>
      <c r="G200" s="7">
        <f t="shared" si="47"/>
        <v>2.3884297520661155</v>
      </c>
      <c r="H200" s="7">
        <f t="shared" si="48"/>
        <v>0.50157024793388427</v>
      </c>
      <c r="I200" s="7">
        <f t="shared" si="49"/>
        <v>0</v>
      </c>
      <c r="J200" s="137"/>
    </row>
    <row r="201" spans="1:10" x14ac:dyDescent="0.2">
      <c r="A201" s="110"/>
      <c r="B201" s="28">
        <v>170024</v>
      </c>
      <c r="C201" s="67" t="s">
        <v>188</v>
      </c>
      <c r="D201" s="44">
        <v>3.95</v>
      </c>
      <c r="E201" s="41">
        <v>0.21</v>
      </c>
      <c r="F201" s="23">
        <v>0.15</v>
      </c>
      <c r="G201" s="7">
        <f t="shared" si="47"/>
        <v>2.7747933884297522</v>
      </c>
      <c r="H201" s="7">
        <f t="shared" si="48"/>
        <v>0.58270661157024795</v>
      </c>
      <c r="I201" s="7">
        <f t="shared" si="49"/>
        <v>0</v>
      </c>
      <c r="J201" s="137"/>
    </row>
    <row r="202" spans="1:10" x14ac:dyDescent="0.2">
      <c r="A202" s="110"/>
      <c r="B202" s="28">
        <v>170068</v>
      </c>
      <c r="C202" s="67" t="s">
        <v>169</v>
      </c>
      <c r="D202" s="44">
        <v>5.95</v>
      </c>
      <c r="E202" s="41">
        <v>0.21</v>
      </c>
      <c r="F202" s="23">
        <v>0.15</v>
      </c>
      <c r="G202" s="7">
        <f t="shared" si="47"/>
        <v>4.1797520661157028</v>
      </c>
      <c r="H202" s="7">
        <f t="shared" si="48"/>
        <v>0.87774793388429762</v>
      </c>
      <c r="I202" s="7">
        <f t="shared" si="49"/>
        <v>0</v>
      </c>
      <c r="J202" s="137"/>
    </row>
    <row r="203" spans="1:10" x14ac:dyDescent="0.2">
      <c r="A203" s="110"/>
      <c r="B203" s="28">
        <v>170072</v>
      </c>
      <c r="C203" s="67" t="s">
        <v>151</v>
      </c>
      <c r="D203" s="44">
        <v>2.25</v>
      </c>
      <c r="E203" s="41">
        <v>0.21</v>
      </c>
      <c r="F203" s="23">
        <v>0.15</v>
      </c>
      <c r="G203" s="7">
        <f t="shared" si="47"/>
        <v>1.5805785123966942</v>
      </c>
      <c r="H203" s="7">
        <f t="shared" si="48"/>
        <v>0.33192148760330575</v>
      </c>
      <c r="I203" s="7">
        <f t="shared" si="49"/>
        <v>0</v>
      </c>
      <c r="J203" s="137"/>
    </row>
    <row r="204" spans="1:10" x14ac:dyDescent="0.2">
      <c r="A204" s="110"/>
      <c r="B204" s="28">
        <v>170071</v>
      </c>
      <c r="C204" s="67" t="s">
        <v>150</v>
      </c>
      <c r="D204" s="44">
        <v>2.25</v>
      </c>
      <c r="E204" s="41">
        <v>0.21</v>
      </c>
      <c r="F204" s="23">
        <v>0.15</v>
      </c>
      <c r="G204" s="7">
        <f>(D204*(1-F204)/(1+E204)*1)</f>
        <v>1.5805785123966942</v>
      </c>
      <c r="H204" s="7">
        <f>(D204*(1-F204)/(1+E204)*E204)</f>
        <v>0.33192148760330575</v>
      </c>
      <c r="I204" s="7">
        <f>A204*G204</f>
        <v>0</v>
      </c>
      <c r="J204" s="137"/>
    </row>
    <row r="205" spans="1:10" x14ac:dyDescent="0.2">
      <c r="A205" s="110"/>
      <c r="B205" s="28">
        <v>170070</v>
      </c>
      <c r="C205" s="67" t="s">
        <v>152</v>
      </c>
      <c r="D205" s="44">
        <v>2.25</v>
      </c>
      <c r="E205" s="41">
        <v>0.21</v>
      </c>
      <c r="F205" s="23">
        <v>0.15</v>
      </c>
      <c r="G205" s="7">
        <f>(D205*(1-F205)/(1+E205)*1)</f>
        <v>1.5805785123966942</v>
      </c>
      <c r="H205" s="7">
        <f>(D205*(1-F205)/(1+E205)*E205)</f>
        <v>0.33192148760330575</v>
      </c>
      <c r="I205" s="7">
        <f>A205*G205</f>
        <v>0</v>
      </c>
      <c r="J205" s="137"/>
    </row>
    <row r="206" spans="1:10" x14ac:dyDescent="0.2">
      <c r="A206" s="110"/>
      <c r="B206" s="28">
        <v>170094</v>
      </c>
      <c r="C206" s="67" t="s">
        <v>166</v>
      </c>
      <c r="D206" s="44">
        <v>2.25</v>
      </c>
      <c r="E206" s="41">
        <v>0.21</v>
      </c>
      <c r="F206" s="23">
        <v>0.15</v>
      </c>
      <c r="G206" s="7">
        <f>(D206*(1-F206)/(1+E206)*1)</f>
        <v>1.5805785123966942</v>
      </c>
      <c r="H206" s="7">
        <f>(D206*(1-F206)/(1+E206)*E206)</f>
        <v>0.33192148760330575</v>
      </c>
      <c r="I206" s="7">
        <f>A206*G206</f>
        <v>0</v>
      </c>
      <c r="J206" s="137"/>
    </row>
    <row r="207" spans="1:10" x14ac:dyDescent="0.2">
      <c r="A207" s="110"/>
      <c r="B207" s="28">
        <v>170036</v>
      </c>
      <c r="C207" s="67" t="s">
        <v>307</v>
      </c>
      <c r="D207" s="44">
        <v>2.95</v>
      </c>
      <c r="E207" s="41">
        <v>0.21</v>
      </c>
      <c r="F207" s="23">
        <v>0.15</v>
      </c>
      <c r="G207" s="7">
        <f t="shared" ref="G207:G210" si="50">(D207*(1-F207)/(1+E207)*1)</f>
        <v>2.0723140495867773</v>
      </c>
      <c r="H207" s="7">
        <f t="shared" ref="H207:H210" si="51">(D207*(1-F207)/(1+E207)*E207)</f>
        <v>0.43518595041322322</v>
      </c>
      <c r="I207" s="7">
        <f t="shared" ref="I207:I210" si="52">A207*G207</f>
        <v>0</v>
      </c>
      <c r="J207" s="137"/>
    </row>
    <row r="208" spans="1:10" x14ac:dyDescent="0.2">
      <c r="A208" s="110"/>
      <c r="B208" s="28">
        <v>170179</v>
      </c>
      <c r="C208" s="67" t="s">
        <v>308</v>
      </c>
      <c r="D208" s="44">
        <v>2.95</v>
      </c>
      <c r="E208" s="41">
        <v>0.21</v>
      </c>
      <c r="F208" s="23">
        <v>0.15</v>
      </c>
      <c r="G208" s="7">
        <f t="shared" si="50"/>
        <v>2.0723140495867773</v>
      </c>
      <c r="H208" s="7">
        <f t="shared" si="51"/>
        <v>0.43518595041322322</v>
      </c>
      <c r="I208" s="7">
        <f t="shared" si="52"/>
        <v>0</v>
      </c>
      <c r="J208" s="137"/>
    </row>
    <row r="209" spans="1:10" x14ac:dyDescent="0.2">
      <c r="A209" s="110"/>
      <c r="B209" s="28">
        <v>170028</v>
      </c>
      <c r="C209" s="67" t="s">
        <v>145</v>
      </c>
      <c r="D209" s="44">
        <v>4</v>
      </c>
      <c r="E209" s="41">
        <v>0.21</v>
      </c>
      <c r="F209" s="23">
        <v>0.15</v>
      </c>
      <c r="G209" s="7">
        <f t="shared" si="50"/>
        <v>2.8099173553719008</v>
      </c>
      <c r="H209" s="7">
        <f t="shared" si="51"/>
        <v>0.59008264462809912</v>
      </c>
      <c r="I209" s="7">
        <f t="shared" si="52"/>
        <v>0</v>
      </c>
      <c r="J209" s="137"/>
    </row>
    <row r="210" spans="1:10" x14ac:dyDescent="0.2">
      <c r="A210" s="110"/>
      <c r="B210" s="28">
        <v>170027</v>
      </c>
      <c r="C210" s="67" t="s">
        <v>167</v>
      </c>
      <c r="D210" s="44">
        <v>3.95</v>
      </c>
      <c r="E210" s="41">
        <v>0.21</v>
      </c>
      <c r="F210" s="23">
        <v>0.15</v>
      </c>
      <c r="G210" s="7">
        <f t="shared" si="50"/>
        <v>2.7747933884297522</v>
      </c>
      <c r="H210" s="7">
        <f t="shared" si="51"/>
        <v>0.58270661157024795</v>
      </c>
      <c r="I210" s="7">
        <f t="shared" si="52"/>
        <v>0</v>
      </c>
      <c r="J210" s="137"/>
    </row>
    <row r="211" spans="1:10" x14ac:dyDescent="0.2">
      <c r="A211" s="110"/>
      <c r="B211" s="28">
        <v>190024</v>
      </c>
      <c r="C211" s="67" t="s">
        <v>175</v>
      </c>
      <c r="D211" s="44">
        <v>4</v>
      </c>
      <c r="E211" s="41">
        <v>0.21</v>
      </c>
      <c r="F211" s="23">
        <v>0.15</v>
      </c>
      <c r="G211" s="7">
        <f t="shared" si="47"/>
        <v>2.8099173553719008</v>
      </c>
      <c r="H211" s="7">
        <f t="shared" si="48"/>
        <v>0.59008264462809912</v>
      </c>
      <c r="I211" s="7">
        <f t="shared" si="49"/>
        <v>0</v>
      </c>
      <c r="J211" s="137"/>
    </row>
    <row r="212" spans="1:10" x14ac:dyDescent="0.2">
      <c r="A212" s="110"/>
      <c r="B212" s="28">
        <v>170175</v>
      </c>
      <c r="C212" s="67" t="s">
        <v>274</v>
      </c>
      <c r="D212" s="44">
        <v>3.95</v>
      </c>
      <c r="E212" s="41">
        <v>0.21</v>
      </c>
      <c r="F212" s="23">
        <v>0.15</v>
      </c>
      <c r="G212" s="7">
        <f t="shared" si="47"/>
        <v>2.7747933884297522</v>
      </c>
      <c r="H212" s="7">
        <f t="shared" si="48"/>
        <v>0.58270661157024795</v>
      </c>
      <c r="I212" s="7">
        <f t="shared" si="49"/>
        <v>0</v>
      </c>
      <c r="J212" s="137" t="s">
        <v>300</v>
      </c>
    </row>
    <row r="213" spans="1:10" x14ac:dyDescent="0.2">
      <c r="A213" s="110"/>
      <c r="B213" s="28">
        <v>170169</v>
      </c>
      <c r="C213" s="67" t="s">
        <v>272</v>
      </c>
      <c r="D213" s="44">
        <v>3.95</v>
      </c>
      <c r="E213" s="41">
        <v>0.21</v>
      </c>
      <c r="F213" s="23">
        <v>0.15</v>
      </c>
      <c r="G213" s="7">
        <f t="shared" si="47"/>
        <v>2.7747933884297522</v>
      </c>
      <c r="H213" s="7">
        <f t="shared" si="48"/>
        <v>0.58270661157024795</v>
      </c>
      <c r="I213" s="7">
        <f t="shared" si="49"/>
        <v>0</v>
      </c>
      <c r="J213" s="137"/>
    </row>
    <row r="214" spans="1:10" x14ac:dyDescent="0.2">
      <c r="A214" s="110"/>
      <c r="B214" s="28">
        <v>170170</v>
      </c>
      <c r="C214" s="67" t="s">
        <v>273</v>
      </c>
      <c r="D214" s="44">
        <v>3.95</v>
      </c>
      <c r="E214" s="41">
        <v>0.21</v>
      </c>
      <c r="F214" s="23">
        <v>0.15</v>
      </c>
      <c r="G214" s="7">
        <f t="shared" si="47"/>
        <v>2.7747933884297522</v>
      </c>
      <c r="H214" s="7">
        <f t="shared" si="48"/>
        <v>0.58270661157024795</v>
      </c>
      <c r="I214" s="7">
        <f t="shared" si="49"/>
        <v>0</v>
      </c>
      <c r="J214" s="137"/>
    </row>
    <row r="215" spans="1:10" x14ac:dyDescent="0.2">
      <c r="A215" s="110"/>
      <c r="B215" s="28">
        <v>170019</v>
      </c>
      <c r="C215" s="67" t="s">
        <v>173</v>
      </c>
      <c r="D215" s="44">
        <v>2.75</v>
      </c>
      <c r="E215" s="41">
        <v>0.21</v>
      </c>
      <c r="F215" s="23">
        <v>0.15</v>
      </c>
      <c r="G215" s="7">
        <f t="shared" si="47"/>
        <v>1.9318181818181819</v>
      </c>
      <c r="H215" s="7">
        <f t="shared" si="48"/>
        <v>0.4056818181818182</v>
      </c>
      <c r="I215" s="7">
        <f t="shared" si="49"/>
        <v>0</v>
      </c>
      <c r="J215" s="137"/>
    </row>
    <row r="216" spans="1:10" x14ac:dyDescent="0.2">
      <c r="A216" s="110"/>
      <c r="B216" s="28">
        <v>170166</v>
      </c>
      <c r="C216" s="67" t="s">
        <v>270</v>
      </c>
      <c r="D216" s="44">
        <v>2.75</v>
      </c>
      <c r="E216" s="41">
        <v>0.21</v>
      </c>
      <c r="F216" s="23">
        <v>0.15</v>
      </c>
      <c r="G216" s="7">
        <f t="shared" si="47"/>
        <v>1.9318181818181819</v>
      </c>
      <c r="H216" s="7">
        <f t="shared" si="48"/>
        <v>0.4056818181818182</v>
      </c>
      <c r="I216" s="7">
        <f t="shared" si="49"/>
        <v>0</v>
      </c>
      <c r="J216" s="137"/>
    </row>
    <row r="217" spans="1:10" x14ac:dyDescent="0.2">
      <c r="A217" s="110"/>
      <c r="B217" s="28">
        <v>170167</v>
      </c>
      <c r="C217" s="67" t="s">
        <v>271</v>
      </c>
      <c r="D217" s="44">
        <v>2.75</v>
      </c>
      <c r="E217" s="41">
        <v>0.21</v>
      </c>
      <c r="F217" s="23">
        <v>0.15</v>
      </c>
      <c r="G217" s="7">
        <f t="shared" si="47"/>
        <v>1.9318181818181819</v>
      </c>
      <c r="H217" s="7">
        <f t="shared" si="48"/>
        <v>0.4056818181818182</v>
      </c>
      <c r="I217" s="7">
        <f t="shared" si="49"/>
        <v>0</v>
      </c>
      <c r="J217" s="137"/>
    </row>
    <row r="218" spans="1:10" x14ac:dyDescent="0.2">
      <c r="A218" s="110"/>
      <c r="B218" s="28">
        <v>170038</v>
      </c>
      <c r="C218" s="67" t="s">
        <v>95</v>
      </c>
      <c r="D218" s="44">
        <v>3.5</v>
      </c>
      <c r="E218" s="41">
        <v>0.21</v>
      </c>
      <c r="F218" s="23">
        <v>0.15</v>
      </c>
      <c r="G218" s="7">
        <f t="shared" si="47"/>
        <v>2.4586776859504136</v>
      </c>
      <c r="H218" s="7">
        <f t="shared" si="48"/>
        <v>0.51632231404958684</v>
      </c>
      <c r="I218" s="7">
        <f t="shared" si="49"/>
        <v>0</v>
      </c>
      <c r="J218" s="137"/>
    </row>
    <row r="219" spans="1:10" x14ac:dyDescent="0.2">
      <c r="A219" s="110"/>
      <c r="B219" s="28">
        <v>170003</v>
      </c>
      <c r="C219" s="67" t="s">
        <v>86</v>
      </c>
      <c r="D219" s="44">
        <v>3.4</v>
      </c>
      <c r="E219" s="41">
        <v>0.21</v>
      </c>
      <c r="F219" s="23">
        <v>0.15</v>
      </c>
      <c r="G219" s="7">
        <f t="shared" si="47"/>
        <v>2.3884297520661155</v>
      </c>
      <c r="H219" s="7">
        <f t="shared" si="48"/>
        <v>0.50157024793388427</v>
      </c>
      <c r="I219" s="7">
        <f t="shared" si="49"/>
        <v>0</v>
      </c>
      <c r="J219" s="137"/>
    </row>
    <row r="220" spans="1:10" x14ac:dyDescent="0.2">
      <c r="A220" s="110"/>
      <c r="B220" s="28">
        <v>170012</v>
      </c>
      <c r="C220" s="37" t="s">
        <v>48</v>
      </c>
      <c r="D220" s="44">
        <v>3</v>
      </c>
      <c r="E220" s="41">
        <v>0.21</v>
      </c>
      <c r="F220" s="23">
        <v>0.15</v>
      </c>
      <c r="G220" s="7">
        <f t="shared" si="47"/>
        <v>2.1074380165289255</v>
      </c>
      <c r="H220" s="7">
        <f t="shared" si="48"/>
        <v>0.44256198347107434</v>
      </c>
      <c r="I220" s="7">
        <f t="shared" si="49"/>
        <v>0</v>
      </c>
      <c r="J220" s="148"/>
    </row>
    <row r="221" spans="1:10" x14ac:dyDescent="0.2">
      <c r="A221" s="110"/>
      <c r="B221" s="28">
        <v>170118</v>
      </c>
      <c r="C221" s="67" t="s">
        <v>195</v>
      </c>
      <c r="D221" s="44">
        <v>4.75</v>
      </c>
      <c r="E221" s="123">
        <v>0.09</v>
      </c>
      <c r="F221" s="23">
        <v>0.15</v>
      </c>
      <c r="G221" s="7">
        <f t="shared" si="47"/>
        <v>3.7041284403669721</v>
      </c>
      <c r="H221" s="7">
        <f t="shared" si="48"/>
        <v>0.33337155963302745</v>
      </c>
      <c r="I221" s="7">
        <f t="shared" si="49"/>
        <v>0</v>
      </c>
      <c r="J221" s="148"/>
    </row>
    <row r="222" spans="1:10" x14ac:dyDescent="0.2">
      <c r="A222" s="110"/>
      <c r="B222" s="28">
        <v>190006</v>
      </c>
      <c r="C222" s="67" t="s">
        <v>126</v>
      </c>
      <c r="D222" s="44">
        <v>5.05</v>
      </c>
      <c r="E222" s="29">
        <v>0.21</v>
      </c>
      <c r="F222" s="23">
        <v>0.15</v>
      </c>
      <c r="G222" s="7">
        <f t="shared" si="47"/>
        <v>3.5475206611570247</v>
      </c>
      <c r="H222" s="7">
        <f t="shared" si="48"/>
        <v>0.74497933884297518</v>
      </c>
      <c r="I222" s="7">
        <f t="shared" si="49"/>
        <v>0</v>
      </c>
      <c r="J222" s="148"/>
    </row>
    <row r="223" spans="1:10" x14ac:dyDescent="0.2">
      <c r="A223" s="110"/>
      <c r="B223" s="28">
        <v>190004</v>
      </c>
      <c r="C223" s="67" t="s">
        <v>127</v>
      </c>
      <c r="D223" s="44">
        <v>5.05</v>
      </c>
      <c r="E223" s="29">
        <v>0.21</v>
      </c>
      <c r="F223" s="23">
        <v>0.15</v>
      </c>
      <c r="G223" s="7">
        <f t="shared" si="47"/>
        <v>3.5475206611570247</v>
      </c>
      <c r="H223" s="7">
        <f t="shared" si="48"/>
        <v>0.74497933884297518</v>
      </c>
      <c r="I223" s="7">
        <f t="shared" si="49"/>
        <v>0</v>
      </c>
      <c r="J223" s="137"/>
    </row>
    <row r="224" spans="1:10" x14ac:dyDescent="0.2">
      <c r="A224" s="110"/>
      <c r="B224" s="28">
        <v>170120</v>
      </c>
      <c r="C224" s="67" t="s">
        <v>207</v>
      </c>
      <c r="D224" s="44">
        <v>1.95</v>
      </c>
      <c r="E224" s="29">
        <v>0.21</v>
      </c>
      <c r="F224" s="23">
        <v>0.15</v>
      </c>
      <c r="G224" s="7">
        <f t="shared" si="47"/>
        <v>1.3698347107438016</v>
      </c>
      <c r="H224" s="7">
        <f t="shared" si="48"/>
        <v>0.28766528925619833</v>
      </c>
      <c r="I224" s="7">
        <f t="shared" si="49"/>
        <v>0</v>
      </c>
      <c r="J224" s="137"/>
    </row>
    <row r="225" spans="1:10" x14ac:dyDescent="0.2">
      <c r="A225" s="110"/>
      <c r="B225" s="97">
        <v>190025</v>
      </c>
      <c r="C225" s="67" t="s">
        <v>176</v>
      </c>
      <c r="D225" s="44">
        <v>5.25</v>
      </c>
      <c r="E225" s="29">
        <v>0.21</v>
      </c>
      <c r="F225" s="23">
        <v>0.15</v>
      </c>
      <c r="G225" s="7">
        <f t="shared" si="47"/>
        <v>3.6880165289256195</v>
      </c>
      <c r="H225" s="7">
        <f t="shared" si="48"/>
        <v>0.77448347107438009</v>
      </c>
      <c r="I225" s="7">
        <f t="shared" si="49"/>
        <v>0</v>
      </c>
      <c r="J225" s="137"/>
    </row>
    <row r="226" spans="1:10" s="102" customFormat="1" x14ac:dyDescent="0.2">
      <c r="A226" s="103">
        <f>SUM(A194:A225)</f>
        <v>0</v>
      </c>
      <c r="B226" s="103"/>
      <c r="C226" s="103" t="s">
        <v>64</v>
      </c>
      <c r="D226" s="104"/>
      <c r="E226" s="103"/>
      <c r="F226" s="103"/>
      <c r="G226" s="103"/>
      <c r="H226" s="103"/>
      <c r="I226" s="105">
        <f>SUM(I194:I225)</f>
        <v>0</v>
      </c>
      <c r="J226" s="103"/>
    </row>
    <row r="228" spans="1:10" s="102" customFormat="1" ht="18" x14ac:dyDescent="0.25">
      <c r="A228" s="194" t="s">
        <v>250</v>
      </c>
      <c r="B228" s="195"/>
      <c r="C228" s="195"/>
      <c r="D228" s="195"/>
      <c r="E228" s="195"/>
      <c r="F228" s="195"/>
      <c r="G228" s="195"/>
      <c r="H228" s="195"/>
      <c r="I228" s="195"/>
      <c r="J228" s="196"/>
    </row>
    <row r="229" spans="1:10" x14ac:dyDescent="0.2">
      <c r="A229" s="110"/>
      <c r="B229" s="9">
        <v>220007</v>
      </c>
      <c r="C229" s="67" t="s">
        <v>249</v>
      </c>
      <c r="D229" s="119">
        <v>0</v>
      </c>
      <c r="E229" s="14">
        <v>0</v>
      </c>
      <c r="F229" s="14">
        <v>0</v>
      </c>
      <c r="G229" s="7">
        <f t="shared" ref="G229" si="53">(D229*(1-F229)/(1+E229)*1)</f>
        <v>0</v>
      </c>
      <c r="H229" s="7">
        <f t="shared" ref="H229" si="54">(D229*(1-F229)/(1+E229)*E229)</f>
        <v>0</v>
      </c>
      <c r="I229" s="7">
        <f t="shared" ref="I229" si="55">A229*G229</f>
        <v>0</v>
      </c>
      <c r="J229" s="137"/>
    </row>
    <row r="230" spans="1:10" x14ac:dyDescent="0.2">
      <c r="A230" s="110"/>
      <c r="B230" s="9">
        <v>220002</v>
      </c>
      <c r="C230" s="67" t="s">
        <v>206</v>
      </c>
      <c r="D230" s="39">
        <v>0</v>
      </c>
      <c r="E230" s="14">
        <v>0</v>
      </c>
      <c r="F230" s="14">
        <v>0</v>
      </c>
      <c r="G230" s="7">
        <f t="shared" ref="G230" si="56">(D230*(1-F230)/(1+E230)*1)</f>
        <v>0</v>
      </c>
      <c r="H230" s="7">
        <f t="shared" ref="H230" si="57">(D230*(1-F230)/(1+E230)*E230)</f>
        <v>0</v>
      </c>
      <c r="I230" s="7">
        <f t="shared" ref="I230" si="58">A230*G230</f>
        <v>0</v>
      </c>
      <c r="J230" s="137"/>
    </row>
    <row r="231" spans="1:10" x14ac:dyDescent="0.2">
      <c r="A231" s="110"/>
      <c r="B231" s="9">
        <v>220003</v>
      </c>
      <c r="C231" s="67" t="s">
        <v>203</v>
      </c>
      <c r="D231" s="39">
        <v>0</v>
      </c>
      <c r="E231" s="15">
        <v>0</v>
      </c>
      <c r="F231" s="14">
        <v>0</v>
      </c>
      <c r="G231" s="7">
        <f t="shared" ref="G231:G232" si="59">(D231*(1-F231)/(1+E231)*1)</f>
        <v>0</v>
      </c>
      <c r="H231" s="7">
        <f t="shared" ref="H231:H232" si="60">(D231*(1-F231)/(1+E231)*E231)</f>
        <v>0</v>
      </c>
      <c r="I231" s="7">
        <f t="shared" ref="I231:I232" si="61">A231*G231</f>
        <v>0</v>
      </c>
      <c r="J231" s="137"/>
    </row>
    <row r="232" spans="1:10" x14ac:dyDescent="0.2">
      <c r="A232" s="110"/>
      <c r="B232" s="10">
        <v>220004</v>
      </c>
      <c r="C232" s="67" t="s">
        <v>204</v>
      </c>
      <c r="D232" s="39">
        <v>0</v>
      </c>
      <c r="E232" s="14">
        <v>0</v>
      </c>
      <c r="F232" s="15">
        <v>0</v>
      </c>
      <c r="G232" s="7">
        <f t="shared" si="59"/>
        <v>0</v>
      </c>
      <c r="H232" s="7">
        <f t="shared" si="60"/>
        <v>0</v>
      </c>
      <c r="I232" s="7">
        <f t="shared" si="61"/>
        <v>0</v>
      </c>
      <c r="J232" s="137"/>
    </row>
    <row r="233" spans="1:10" x14ac:dyDescent="0.2">
      <c r="A233" s="110"/>
      <c r="B233" s="9">
        <v>220001</v>
      </c>
      <c r="C233" s="67" t="s">
        <v>205</v>
      </c>
      <c r="D233" s="39">
        <v>0</v>
      </c>
      <c r="E233" s="15">
        <v>0</v>
      </c>
      <c r="F233" s="14">
        <v>0</v>
      </c>
      <c r="G233" s="7">
        <f t="shared" ref="G233" si="62">(D233*(1-F233)/(1+E233)*1)</f>
        <v>0</v>
      </c>
      <c r="H233" s="7">
        <f t="shared" ref="H233" si="63">(D233*(1-F233)/(1+E233)*E233)</f>
        <v>0</v>
      </c>
      <c r="I233" s="7">
        <f t="shared" ref="I233" si="64">A233*G233</f>
        <v>0</v>
      </c>
      <c r="J233" s="137"/>
    </row>
    <row r="234" spans="1:10" s="102" customFormat="1" x14ac:dyDescent="0.2">
      <c r="A234" s="103">
        <f>SUM(A229:A233)</f>
        <v>0</v>
      </c>
      <c r="B234" s="103"/>
      <c r="C234" s="103" t="s">
        <v>64</v>
      </c>
      <c r="D234" s="104"/>
      <c r="E234" s="103"/>
      <c r="F234" s="103"/>
      <c r="G234" s="103"/>
      <c r="H234" s="103"/>
      <c r="I234" s="105">
        <f>SUM(I229:I233)</f>
        <v>0</v>
      </c>
      <c r="J234" s="103"/>
    </row>
    <row r="236" spans="1:10" s="102" customFormat="1" ht="18" x14ac:dyDescent="0.25">
      <c r="A236" s="194" t="s">
        <v>77</v>
      </c>
      <c r="B236" s="195"/>
      <c r="C236" s="195"/>
      <c r="D236" s="195"/>
      <c r="E236" s="195"/>
      <c r="F236" s="195"/>
      <c r="G236" s="195"/>
      <c r="H236" s="195"/>
      <c r="I236" s="195"/>
      <c r="J236" s="196"/>
    </row>
    <row r="237" spans="1:10" x14ac:dyDescent="0.2">
      <c r="A237" s="150"/>
      <c r="B237" s="158">
        <v>160009</v>
      </c>
      <c r="C237" s="164" t="s">
        <v>181</v>
      </c>
      <c r="D237" s="166">
        <v>1.75</v>
      </c>
      <c r="E237" s="160">
        <v>0.21</v>
      </c>
      <c r="F237" s="160">
        <v>0.15</v>
      </c>
      <c r="G237" s="161">
        <f t="shared" ref="G237:G249" si="65">(D237*(1-F237)/(1+E237)*1)</f>
        <v>1.2293388429752068</v>
      </c>
      <c r="H237" s="161">
        <f t="shared" ref="H237:H249" si="66">(D237*(1-F237)/(1+E237)*E237)</f>
        <v>0.25816115702479342</v>
      </c>
      <c r="I237" s="161">
        <f t="shared" ref="I237:I249" si="67">A237*G237</f>
        <v>0</v>
      </c>
      <c r="J237" s="165" t="s">
        <v>256</v>
      </c>
    </row>
    <row r="238" spans="1:10" x14ac:dyDescent="0.2">
      <c r="A238" s="110"/>
      <c r="B238" s="10">
        <v>160011</v>
      </c>
      <c r="C238" s="67" t="s">
        <v>139</v>
      </c>
      <c r="D238" s="39">
        <v>1.75</v>
      </c>
      <c r="E238" s="14">
        <v>0.21</v>
      </c>
      <c r="F238" s="15">
        <v>0.05</v>
      </c>
      <c r="G238" s="7">
        <f t="shared" si="65"/>
        <v>1.3739669421487604</v>
      </c>
      <c r="H238" s="7">
        <f t="shared" si="66"/>
        <v>0.28853305785123967</v>
      </c>
      <c r="I238" s="7">
        <f t="shared" si="67"/>
        <v>0</v>
      </c>
      <c r="J238" s="137"/>
    </row>
    <row r="239" spans="1:10" x14ac:dyDescent="0.2">
      <c r="A239" s="110"/>
      <c r="B239" s="10">
        <v>160011</v>
      </c>
      <c r="C239" s="67" t="s">
        <v>179</v>
      </c>
      <c r="D239" s="39">
        <v>1.75</v>
      </c>
      <c r="E239" s="14">
        <v>0.21</v>
      </c>
      <c r="F239" s="15">
        <v>0.05</v>
      </c>
      <c r="G239" s="7">
        <f t="shared" si="65"/>
        <v>1.3739669421487604</v>
      </c>
      <c r="H239" s="7">
        <f t="shared" si="66"/>
        <v>0.28853305785123967</v>
      </c>
      <c r="I239" s="7">
        <f t="shared" si="67"/>
        <v>0</v>
      </c>
      <c r="J239" s="137"/>
    </row>
    <row r="240" spans="1:10" x14ac:dyDescent="0.2">
      <c r="A240" s="110"/>
      <c r="B240" s="10">
        <v>160011</v>
      </c>
      <c r="C240" s="67" t="s">
        <v>147</v>
      </c>
      <c r="D240" s="39">
        <v>1.75</v>
      </c>
      <c r="E240" s="14">
        <v>0.21</v>
      </c>
      <c r="F240" s="15">
        <v>0.05</v>
      </c>
      <c r="G240" s="7">
        <f t="shared" si="65"/>
        <v>1.3739669421487604</v>
      </c>
      <c r="H240" s="7">
        <f t="shared" si="66"/>
        <v>0.28853305785123967</v>
      </c>
      <c r="I240" s="7">
        <f t="shared" si="67"/>
        <v>0</v>
      </c>
      <c r="J240" s="137"/>
    </row>
    <row r="241" spans="1:10" x14ac:dyDescent="0.2">
      <c r="A241" s="110"/>
      <c r="B241" s="10">
        <v>160011</v>
      </c>
      <c r="C241" s="67" t="s">
        <v>146</v>
      </c>
      <c r="D241" s="39">
        <v>1.75</v>
      </c>
      <c r="E241" s="14">
        <v>0.21</v>
      </c>
      <c r="F241" s="15">
        <v>0.05</v>
      </c>
      <c r="G241" s="7">
        <f t="shared" si="65"/>
        <v>1.3739669421487604</v>
      </c>
      <c r="H241" s="7">
        <f t="shared" si="66"/>
        <v>0.28853305785123967</v>
      </c>
      <c r="I241" s="7">
        <f t="shared" si="67"/>
        <v>0</v>
      </c>
      <c r="J241" s="137"/>
    </row>
    <row r="242" spans="1:10" x14ac:dyDescent="0.2">
      <c r="A242" s="110"/>
      <c r="B242" s="10">
        <v>160011</v>
      </c>
      <c r="C242" s="67" t="s">
        <v>180</v>
      </c>
      <c r="D242" s="39">
        <v>1.75</v>
      </c>
      <c r="E242" s="14">
        <v>0.21</v>
      </c>
      <c r="F242" s="15">
        <v>0.05</v>
      </c>
      <c r="G242" s="7">
        <f t="shared" si="65"/>
        <v>1.3739669421487604</v>
      </c>
      <c r="H242" s="7">
        <f t="shared" si="66"/>
        <v>0.28853305785123967</v>
      </c>
      <c r="I242" s="7">
        <f t="shared" si="67"/>
        <v>0</v>
      </c>
      <c r="J242" s="137"/>
    </row>
    <row r="243" spans="1:10" x14ac:dyDescent="0.2">
      <c r="A243" s="110"/>
      <c r="B243" s="10">
        <v>160011</v>
      </c>
      <c r="C243" s="67" t="s">
        <v>238</v>
      </c>
      <c r="D243" s="39">
        <v>1.75</v>
      </c>
      <c r="E243" s="14">
        <v>0.21</v>
      </c>
      <c r="F243" s="15">
        <v>0.05</v>
      </c>
      <c r="G243" s="7">
        <f t="shared" si="65"/>
        <v>1.3739669421487604</v>
      </c>
      <c r="H243" s="7">
        <f t="shared" si="66"/>
        <v>0.28853305785123967</v>
      </c>
      <c r="I243" s="7">
        <f t="shared" si="67"/>
        <v>0</v>
      </c>
      <c r="J243" s="137"/>
    </row>
    <row r="244" spans="1:10" x14ac:dyDescent="0.2">
      <c r="A244" s="150"/>
      <c r="B244" s="158">
        <v>160021</v>
      </c>
      <c r="C244" s="164" t="s">
        <v>182</v>
      </c>
      <c r="D244" s="166">
        <v>0.95</v>
      </c>
      <c r="E244" s="160">
        <v>0.21</v>
      </c>
      <c r="F244" s="160">
        <v>0.05</v>
      </c>
      <c r="G244" s="161">
        <f t="shared" si="65"/>
        <v>0.74586776859504134</v>
      </c>
      <c r="H244" s="161">
        <f t="shared" si="66"/>
        <v>0.15663223140495869</v>
      </c>
      <c r="I244" s="161">
        <f t="shared" si="67"/>
        <v>0</v>
      </c>
      <c r="J244" s="165" t="s">
        <v>257</v>
      </c>
    </row>
    <row r="245" spans="1:10" x14ac:dyDescent="0.2">
      <c r="A245" s="150"/>
      <c r="B245" s="158">
        <v>160021</v>
      </c>
      <c r="C245" s="164" t="s">
        <v>183</v>
      </c>
      <c r="D245" s="166">
        <v>0.95</v>
      </c>
      <c r="E245" s="160">
        <v>0.21</v>
      </c>
      <c r="F245" s="160">
        <v>0.15</v>
      </c>
      <c r="G245" s="161">
        <f t="shared" si="65"/>
        <v>0.6673553719008265</v>
      </c>
      <c r="H245" s="161">
        <f t="shared" si="66"/>
        <v>0.14014462809917355</v>
      </c>
      <c r="I245" s="161">
        <f t="shared" si="67"/>
        <v>0</v>
      </c>
      <c r="J245" s="165" t="s">
        <v>257</v>
      </c>
    </row>
    <row r="246" spans="1:10" x14ac:dyDescent="0.2">
      <c r="A246" s="150"/>
      <c r="B246" s="158">
        <v>160021</v>
      </c>
      <c r="C246" s="164" t="s">
        <v>184</v>
      </c>
      <c r="D246" s="166">
        <v>0.95</v>
      </c>
      <c r="E246" s="160">
        <v>0.21</v>
      </c>
      <c r="F246" s="160">
        <v>0.15</v>
      </c>
      <c r="G246" s="161">
        <f t="shared" si="65"/>
        <v>0.6673553719008265</v>
      </c>
      <c r="H246" s="161">
        <f t="shared" si="66"/>
        <v>0.14014462809917355</v>
      </c>
      <c r="I246" s="161">
        <f t="shared" si="67"/>
        <v>0</v>
      </c>
      <c r="J246" s="165" t="s">
        <v>257</v>
      </c>
    </row>
    <row r="247" spans="1:10" x14ac:dyDescent="0.2">
      <c r="A247" s="110"/>
      <c r="B247" s="10">
        <v>160009</v>
      </c>
      <c r="C247" s="67" t="s">
        <v>217</v>
      </c>
      <c r="D247" s="39">
        <v>1.95</v>
      </c>
      <c r="E247" s="14">
        <v>0.21</v>
      </c>
      <c r="F247" s="15">
        <v>0.15</v>
      </c>
      <c r="G247" s="7">
        <f t="shared" si="65"/>
        <v>1.3698347107438016</v>
      </c>
      <c r="H247" s="7">
        <f t="shared" si="66"/>
        <v>0.28766528925619833</v>
      </c>
      <c r="I247" s="7">
        <f t="shared" si="67"/>
        <v>0</v>
      </c>
      <c r="J247" s="137"/>
    </row>
    <row r="248" spans="1:10" x14ac:dyDescent="0.2">
      <c r="A248" s="110"/>
      <c r="B248" s="10">
        <v>160023</v>
      </c>
      <c r="C248" s="67" t="s">
        <v>303</v>
      </c>
      <c r="D248" s="39">
        <v>0.99</v>
      </c>
      <c r="E248" s="14">
        <v>0.21</v>
      </c>
      <c r="F248" s="15">
        <v>0.15</v>
      </c>
      <c r="G248" s="7">
        <f t="shared" si="65"/>
        <v>0.69545454545454555</v>
      </c>
      <c r="H248" s="7">
        <f t="shared" si="66"/>
        <v>0.14604545454545456</v>
      </c>
      <c r="I248" s="7">
        <f t="shared" si="67"/>
        <v>0</v>
      </c>
      <c r="J248" s="137"/>
    </row>
    <row r="249" spans="1:10" x14ac:dyDescent="0.2">
      <c r="A249" s="110"/>
      <c r="B249" s="10">
        <v>160023</v>
      </c>
      <c r="C249" s="67" t="s">
        <v>302</v>
      </c>
      <c r="D249" s="39">
        <v>0.99</v>
      </c>
      <c r="E249" s="14">
        <v>0.21</v>
      </c>
      <c r="F249" s="15">
        <v>0.15</v>
      </c>
      <c r="G249" s="7">
        <f t="shared" si="65"/>
        <v>0.69545454545454555</v>
      </c>
      <c r="H249" s="7">
        <f t="shared" si="66"/>
        <v>0.14604545454545456</v>
      </c>
      <c r="I249" s="7">
        <f t="shared" si="67"/>
        <v>0</v>
      </c>
      <c r="J249" s="137"/>
    </row>
    <row r="250" spans="1:10" x14ac:dyDescent="0.2">
      <c r="A250" s="110"/>
      <c r="B250" s="10">
        <v>160023</v>
      </c>
      <c r="C250" s="92" t="s">
        <v>212</v>
      </c>
      <c r="D250" s="39">
        <v>0.99</v>
      </c>
      <c r="E250" s="14">
        <v>0.21</v>
      </c>
      <c r="F250" s="14">
        <v>0.15</v>
      </c>
      <c r="G250" s="7">
        <f t="shared" ref="G250:G259" si="68">(D250*(1-F250)/(1+E250)*1)</f>
        <v>0.69545454545454555</v>
      </c>
      <c r="H250" s="7">
        <f t="shared" ref="H250:H259" si="69">(D250*(1-F250)/(1+E250)*E250)</f>
        <v>0.14604545454545456</v>
      </c>
      <c r="I250" s="7">
        <f t="shared" ref="I250:I258" si="70">A250*G250</f>
        <v>0</v>
      </c>
      <c r="J250" s="137"/>
    </row>
    <row r="251" spans="1:10" x14ac:dyDescent="0.2">
      <c r="A251" s="110"/>
      <c r="B251" s="10">
        <v>160023</v>
      </c>
      <c r="C251" s="67" t="s">
        <v>210</v>
      </c>
      <c r="D251" s="39">
        <v>0.99</v>
      </c>
      <c r="E251" s="14">
        <v>0.21</v>
      </c>
      <c r="F251" s="14">
        <v>0.15</v>
      </c>
      <c r="G251" s="7">
        <f t="shared" si="68"/>
        <v>0.69545454545454555</v>
      </c>
      <c r="H251" s="7">
        <f t="shared" si="69"/>
        <v>0.14604545454545456</v>
      </c>
      <c r="I251" s="7">
        <f t="shared" si="70"/>
        <v>0</v>
      </c>
      <c r="J251" s="137"/>
    </row>
    <row r="252" spans="1:10" x14ac:dyDescent="0.2">
      <c r="A252" s="110"/>
      <c r="B252" s="10">
        <v>160023</v>
      </c>
      <c r="C252" s="67" t="s">
        <v>304</v>
      </c>
      <c r="D252" s="39">
        <v>0.99</v>
      </c>
      <c r="E252" s="14">
        <v>0.21</v>
      </c>
      <c r="F252" s="14">
        <v>0.15</v>
      </c>
      <c r="G252" s="7">
        <f t="shared" si="68"/>
        <v>0.69545454545454555</v>
      </c>
      <c r="H252" s="7">
        <f t="shared" si="69"/>
        <v>0.14604545454545456</v>
      </c>
      <c r="I252" s="7">
        <f t="shared" si="70"/>
        <v>0</v>
      </c>
      <c r="J252" s="137"/>
    </row>
    <row r="253" spans="1:10" x14ac:dyDescent="0.2">
      <c r="A253" s="110"/>
      <c r="B253" s="10">
        <v>160023</v>
      </c>
      <c r="C253" s="67" t="s">
        <v>237</v>
      </c>
      <c r="D253" s="39">
        <v>0.99</v>
      </c>
      <c r="E253" s="14">
        <v>0.21</v>
      </c>
      <c r="F253" s="14">
        <v>0.15</v>
      </c>
      <c r="G253" s="7">
        <f t="shared" si="68"/>
        <v>0.69545454545454555</v>
      </c>
      <c r="H253" s="7">
        <f t="shared" si="69"/>
        <v>0.14604545454545456</v>
      </c>
      <c r="I253" s="7">
        <f t="shared" si="70"/>
        <v>0</v>
      </c>
      <c r="J253" s="137"/>
    </row>
    <row r="254" spans="1:10" x14ac:dyDescent="0.2">
      <c r="A254" s="110"/>
      <c r="B254" s="10">
        <v>160009</v>
      </c>
      <c r="C254" s="92" t="s">
        <v>213</v>
      </c>
      <c r="D254" s="39">
        <v>0.99</v>
      </c>
      <c r="E254" s="15">
        <v>0.21</v>
      </c>
      <c r="F254" s="15">
        <v>0.15</v>
      </c>
      <c r="G254" s="7">
        <f t="shared" si="68"/>
        <v>0.69545454545454555</v>
      </c>
      <c r="H254" s="7">
        <f t="shared" si="69"/>
        <v>0.14604545454545456</v>
      </c>
      <c r="I254" s="7">
        <f t="shared" si="70"/>
        <v>0</v>
      </c>
      <c r="J254" s="137"/>
    </row>
    <row r="255" spans="1:10" x14ac:dyDescent="0.2">
      <c r="A255" s="110"/>
      <c r="B255" s="10">
        <v>160023</v>
      </c>
      <c r="C255" s="67" t="s">
        <v>211</v>
      </c>
      <c r="D255" s="39">
        <v>0.99</v>
      </c>
      <c r="E255" s="15">
        <v>0.21</v>
      </c>
      <c r="F255" s="15">
        <v>0.15</v>
      </c>
      <c r="G255" s="7">
        <f t="shared" si="68"/>
        <v>0.69545454545454555</v>
      </c>
      <c r="H255" s="7">
        <f t="shared" si="69"/>
        <v>0.14604545454545456</v>
      </c>
      <c r="I255" s="7">
        <f t="shared" si="70"/>
        <v>0</v>
      </c>
      <c r="J255" s="137"/>
    </row>
    <row r="256" spans="1:10" x14ac:dyDescent="0.2">
      <c r="A256" s="110"/>
      <c r="B256" s="10">
        <v>160023</v>
      </c>
      <c r="C256" s="67" t="s">
        <v>234</v>
      </c>
      <c r="D256" s="39">
        <v>0.99</v>
      </c>
      <c r="E256" s="15">
        <v>0.21</v>
      </c>
      <c r="F256" s="15">
        <v>0.15</v>
      </c>
      <c r="G256" s="7">
        <f t="shared" si="68"/>
        <v>0.69545454545454555</v>
      </c>
      <c r="H256" s="7">
        <f t="shared" si="69"/>
        <v>0.14604545454545456</v>
      </c>
      <c r="I256" s="7">
        <f t="shared" si="70"/>
        <v>0</v>
      </c>
      <c r="J256" s="137"/>
    </row>
    <row r="257" spans="1:10" x14ac:dyDescent="0.2">
      <c r="A257" s="110"/>
      <c r="B257" s="10">
        <v>160023</v>
      </c>
      <c r="C257" s="67" t="s">
        <v>301</v>
      </c>
      <c r="D257" s="39">
        <v>0.99</v>
      </c>
      <c r="E257" s="15">
        <v>0.21</v>
      </c>
      <c r="F257" s="15">
        <v>0.15</v>
      </c>
      <c r="G257" s="7">
        <f t="shared" si="68"/>
        <v>0.69545454545454555</v>
      </c>
      <c r="H257" s="7">
        <f t="shared" si="69"/>
        <v>0.14604545454545456</v>
      </c>
      <c r="I257" s="7">
        <f t="shared" si="70"/>
        <v>0</v>
      </c>
      <c r="J257" s="137"/>
    </row>
    <row r="258" spans="1:10" x14ac:dyDescent="0.2">
      <c r="A258" s="110"/>
      <c r="B258" s="10">
        <v>160023</v>
      </c>
      <c r="C258" s="67" t="s">
        <v>236</v>
      </c>
      <c r="D258" s="39">
        <v>0.99</v>
      </c>
      <c r="E258" s="15">
        <v>0.21</v>
      </c>
      <c r="F258" s="15">
        <v>0.15</v>
      </c>
      <c r="G258" s="7">
        <f t="shared" si="68"/>
        <v>0.69545454545454555</v>
      </c>
      <c r="H258" s="7">
        <f t="shared" si="69"/>
        <v>0.14604545454545456</v>
      </c>
      <c r="I258" s="7">
        <f t="shared" si="70"/>
        <v>0</v>
      </c>
      <c r="J258" s="137"/>
    </row>
    <row r="259" spans="1:10" x14ac:dyDescent="0.2">
      <c r="A259" s="110"/>
      <c r="B259" s="10">
        <v>160013</v>
      </c>
      <c r="C259" s="37" t="s">
        <v>42</v>
      </c>
      <c r="D259" s="39">
        <v>2.95</v>
      </c>
      <c r="E259" s="15">
        <v>0.21</v>
      </c>
      <c r="F259" s="14">
        <v>0.15</v>
      </c>
      <c r="G259" s="7">
        <f t="shared" si="68"/>
        <v>2.0723140495867773</v>
      </c>
      <c r="H259" s="7">
        <f t="shared" si="69"/>
        <v>0.43518595041322322</v>
      </c>
      <c r="I259" s="7">
        <f t="shared" ref="I259:I262" si="71">A259*G259</f>
        <v>0</v>
      </c>
      <c r="J259" s="137"/>
    </row>
    <row r="260" spans="1:10" x14ac:dyDescent="0.2">
      <c r="A260" s="110"/>
      <c r="B260" s="10">
        <v>160009</v>
      </c>
      <c r="C260" s="37" t="s">
        <v>43</v>
      </c>
      <c r="D260" s="39">
        <v>1</v>
      </c>
      <c r="E260" s="15">
        <v>0.21</v>
      </c>
      <c r="F260" s="14">
        <v>0.15</v>
      </c>
      <c r="G260" s="7">
        <f t="shared" ref="G260:G262" si="72">(D260*(1-F260)/(1+E260)*1)</f>
        <v>0.7024793388429752</v>
      </c>
      <c r="H260" s="7">
        <f t="shared" ref="H260:H262" si="73">(D260*(1-F260)/(1+E260)*E260)</f>
        <v>0.14752066115702478</v>
      </c>
      <c r="I260" s="7">
        <f t="shared" si="71"/>
        <v>0</v>
      </c>
      <c r="J260" s="137"/>
    </row>
    <row r="261" spans="1:10" x14ac:dyDescent="0.2">
      <c r="A261" s="110"/>
      <c r="B261" s="10">
        <v>160009</v>
      </c>
      <c r="C261" s="67" t="s">
        <v>235</v>
      </c>
      <c r="D261" s="39">
        <v>1</v>
      </c>
      <c r="E261" s="15">
        <v>0.21</v>
      </c>
      <c r="F261" s="14">
        <v>0.15</v>
      </c>
      <c r="G261" s="7">
        <f t="shared" ref="G261" si="74">(D261*(1-F261)/(1+E261)*1)</f>
        <v>0.7024793388429752</v>
      </c>
      <c r="H261" s="7">
        <f t="shared" ref="H261" si="75">(D261*(1-F261)/(1+E261)*E261)</f>
        <v>0.14752066115702478</v>
      </c>
      <c r="I261" s="7">
        <f t="shared" ref="I261" si="76">A261*G261</f>
        <v>0</v>
      </c>
      <c r="J261" s="148"/>
    </row>
    <row r="262" spans="1:10" x14ac:dyDescent="0.2">
      <c r="A262" s="110"/>
      <c r="B262" s="10">
        <v>160009</v>
      </c>
      <c r="C262" s="67" t="s">
        <v>148</v>
      </c>
      <c r="D262" s="39">
        <v>1</v>
      </c>
      <c r="E262" s="14">
        <v>0.21</v>
      </c>
      <c r="F262" s="15">
        <v>0.15</v>
      </c>
      <c r="G262" s="7">
        <f t="shared" si="72"/>
        <v>0.7024793388429752</v>
      </c>
      <c r="H262" s="7">
        <f t="shared" si="73"/>
        <v>0.14752066115702478</v>
      </c>
      <c r="I262" s="7">
        <f t="shared" si="71"/>
        <v>0</v>
      </c>
      <c r="J262" s="148"/>
    </row>
    <row r="263" spans="1:10" s="102" customFormat="1" x14ac:dyDescent="0.2">
      <c r="A263" s="103">
        <f>SUM(A237:A262)</f>
        <v>0</v>
      </c>
      <c r="B263" s="103"/>
      <c r="C263" s="103" t="s">
        <v>64</v>
      </c>
      <c r="D263" s="104"/>
      <c r="E263" s="103"/>
      <c r="F263" s="103"/>
      <c r="G263" s="103"/>
      <c r="H263" s="103"/>
      <c r="I263" s="105">
        <f>SUM(I237:I262)</f>
        <v>0</v>
      </c>
      <c r="J263" s="103"/>
    </row>
    <row r="265" spans="1:10" s="102" customFormat="1" ht="18" x14ac:dyDescent="0.25">
      <c r="A265" s="194" t="s">
        <v>41</v>
      </c>
      <c r="B265" s="195"/>
      <c r="C265" s="195"/>
      <c r="D265" s="195"/>
      <c r="E265" s="195"/>
      <c r="F265" s="195"/>
      <c r="G265" s="195"/>
      <c r="H265" s="195"/>
      <c r="I265" s="195"/>
      <c r="J265" s="196"/>
    </row>
    <row r="266" spans="1:10" x14ac:dyDescent="0.2">
      <c r="A266" s="110"/>
      <c r="B266" s="9">
        <v>130088</v>
      </c>
      <c r="C266" s="67" t="s">
        <v>164</v>
      </c>
      <c r="D266" s="39">
        <v>8.99</v>
      </c>
      <c r="E266" s="14">
        <v>0.21</v>
      </c>
      <c r="F266" s="14">
        <v>0.15</v>
      </c>
      <c r="G266" s="7">
        <f t="shared" ref="G266:G268" si="77">(D266*(1-F266)/(1+E266)*1)</f>
        <v>6.3152892561983469</v>
      </c>
      <c r="H266" s="7">
        <f t="shared" ref="H266:H268" si="78">(D266*(1-F266)/(1+E266)*E266)</f>
        <v>1.3262107438016528</v>
      </c>
      <c r="I266" s="7">
        <f t="shared" ref="I266:I268" si="79">A266*G266</f>
        <v>0</v>
      </c>
      <c r="J266" s="137"/>
    </row>
    <row r="267" spans="1:10" x14ac:dyDescent="0.2">
      <c r="A267" s="110"/>
      <c r="B267" s="9">
        <v>130089</v>
      </c>
      <c r="C267" s="67" t="s">
        <v>165</v>
      </c>
      <c r="D267" s="39">
        <v>4.0999999999999996</v>
      </c>
      <c r="E267" s="14">
        <v>0.09</v>
      </c>
      <c r="F267" s="14">
        <v>0.15</v>
      </c>
      <c r="G267" s="7">
        <f t="shared" si="77"/>
        <v>3.1972477064220177</v>
      </c>
      <c r="H267" s="7">
        <f t="shared" si="78"/>
        <v>0.2877522935779816</v>
      </c>
      <c r="I267" s="7">
        <f t="shared" si="79"/>
        <v>0</v>
      </c>
      <c r="J267" s="137"/>
    </row>
    <row r="268" spans="1:10" ht="11.25" customHeight="1" x14ac:dyDescent="0.2">
      <c r="A268" s="110"/>
      <c r="B268" s="84" t="s">
        <v>97</v>
      </c>
      <c r="C268" s="37" t="s">
        <v>28</v>
      </c>
      <c r="D268" s="39">
        <v>0</v>
      </c>
      <c r="E268" s="14">
        <v>0</v>
      </c>
      <c r="F268" s="14">
        <v>0</v>
      </c>
      <c r="G268" s="7">
        <f t="shared" si="77"/>
        <v>0</v>
      </c>
      <c r="H268" s="7">
        <f t="shared" si="78"/>
        <v>0</v>
      </c>
      <c r="I268" s="7">
        <f t="shared" si="79"/>
        <v>0</v>
      </c>
      <c r="J268" s="143" t="s">
        <v>98</v>
      </c>
    </row>
    <row r="269" spans="1:10" s="102" customFormat="1" x14ac:dyDescent="0.2">
      <c r="A269" s="103">
        <f>SUM(A266:A268)</f>
        <v>0</v>
      </c>
      <c r="B269" s="103"/>
      <c r="C269" s="103" t="s">
        <v>64</v>
      </c>
      <c r="D269" s="104"/>
      <c r="E269" s="103"/>
      <c r="F269" s="103"/>
      <c r="G269" s="103"/>
      <c r="H269" s="103"/>
      <c r="I269" s="105">
        <f>SUM(I266:I268)</f>
        <v>0</v>
      </c>
      <c r="J269" s="103"/>
    </row>
    <row r="271" spans="1:10" x14ac:dyDescent="0.2">
      <c r="A271" s="112"/>
      <c r="B271" s="80"/>
      <c r="C271" s="80"/>
      <c r="D271" s="81"/>
      <c r="E271" s="80"/>
      <c r="F271" s="80"/>
      <c r="G271" s="80"/>
      <c r="H271" s="80"/>
      <c r="I271" s="82"/>
      <c r="J271" s="80"/>
    </row>
    <row r="272" spans="1:10" s="102" customFormat="1" ht="18" customHeight="1" x14ac:dyDescent="0.25">
      <c r="A272" s="194" t="s">
        <v>278</v>
      </c>
      <c r="B272" s="195"/>
      <c r="C272" s="195"/>
      <c r="D272" s="195"/>
      <c r="E272" s="195"/>
      <c r="F272" s="195"/>
      <c r="G272" s="195"/>
      <c r="H272" s="195"/>
      <c r="I272" s="195"/>
      <c r="J272" s="196"/>
    </row>
    <row r="273" spans="1:10" x14ac:dyDescent="0.2">
      <c r="A273" s="110"/>
      <c r="B273" s="84" t="s">
        <v>97</v>
      </c>
      <c r="C273" s="68" t="s">
        <v>1</v>
      </c>
      <c r="D273" s="12">
        <v>0</v>
      </c>
      <c r="E273" s="14">
        <v>0</v>
      </c>
      <c r="F273" s="14">
        <v>0</v>
      </c>
      <c r="G273" s="7">
        <f t="shared" ref="G273" si="80">(D273*(1-F273))/(1+E273)</f>
        <v>0</v>
      </c>
      <c r="H273" s="7">
        <f t="shared" ref="H273:H274" si="81">D273*(1-F273)*E273</f>
        <v>0</v>
      </c>
      <c r="I273" s="7">
        <f t="shared" ref="I273" si="82">A273*G273</f>
        <v>0</v>
      </c>
      <c r="J273" s="136" t="s">
        <v>248</v>
      </c>
    </row>
    <row r="274" spans="1:10" x14ac:dyDescent="0.2">
      <c r="A274" s="110"/>
      <c r="B274" s="84" t="s">
        <v>97</v>
      </c>
      <c r="C274" s="68" t="s">
        <v>140</v>
      </c>
      <c r="D274" s="12">
        <v>0</v>
      </c>
      <c r="E274" s="14">
        <v>0</v>
      </c>
      <c r="F274" s="14">
        <v>0</v>
      </c>
      <c r="G274" s="7">
        <f>(D274*(1-F274))/(1+E274)</f>
        <v>0</v>
      </c>
      <c r="H274" s="7">
        <f t="shared" si="81"/>
        <v>0</v>
      </c>
      <c r="I274" s="7">
        <f>A274*G274</f>
        <v>0</v>
      </c>
      <c r="J274" s="136" t="s">
        <v>248</v>
      </c>
    </row>
    <row r="275" spans="1:10" x14ac:dyDescent="0.2">
      <c r="A275" s="110"/>
      <c r="B275" s="84" t="s">
        <v>97</v>
      </c>
      <c r="C275" s="83" t="s">
        <v>201</v>
      </c>
      <c r="D275" s="39">
        <v>0</v>
      </c>
      <c r="E275" s="15">
        <v>0</v>
      </c>
      <c r="F275" s="45">
        <v>0</v>
      </c>
      <c r="G275" s="7">
        <f t="shared" ref="G275:G285" si="83">(D275*(1-F275)/(1+E275)*1)</f>
        <v>0</v>
      </c>
      <c r="H275" s="7">
        <f t="shared" ref="H275:H277" si="84">D275*(1-F275)*E275</f>
        <v>0</v>
      </c>
      <c r="I275" s="7">
        <f t="shared" ref="I275:I277" si="85">A275*G275</f>
        <v>0</v>
      </c>
      <c r="J275" s="137" t="s">
        <v>202</v>
      </c>
    </row>
    <row r="276" spans="1:10" x14ac:dyDescent="0.2">
      <c r="A276" s="110"/>
      <c r="B276" s="84" t="s">
        <v>97</v>
      </c>
      <c r="C276" s="83" t="s">
        <v>258</v>
      </c>
      <c r="D276" s="39">
        <v>0</v>
      </c>
      <c r="E276" s="15">
        <v>0</v>
      </c>
      <c r="F276" s="45">
        <v>0</v>
      </c>
      <c r="G276" s="7">
        <f t="shared" si="83"/>
        <v>0</v>
      </c>
      <c r="H276" s="7">
        <f t="shared" si="84"/>
        <v>0</v>
      </c>
      <c r="I276" s="7">
        <f t="shared" si="85"/>
        <v>0</v>
      </c>
      <c r="J276" s="149"/>
    </row>
    <row r="277" spans="1:10" x14ac:dyDescent="0.2">
      <c r="A277" s="110"/>
      <c r="B277" s="84" t="s">
        <v>97</v>
      </c>
      <c r="C277" s="83" t="s">
        <v>259</v>
      </c>
      <c r="D277" s="39">
        <v>0</v>
      </c>
      <c r="E277" s="15">
        <v>0</v>
      </c>
      <c r="F277" s="45">
        <v>0</v>
      </c>
      <c r="G277" s="7">
        <f t="shared" si="83"/>
        <v>0</v>
      </c>
      <c r="H277" s="7">
        <f t="shared" si="84"/>
        <v>0</v>
      </c>
      <c r="I277" s="7">
        <f t="shared" si="85"/>
        <v>0</v>
      </c>
      <c r="J277" s="149"/>
    </row>
    <row r="278" spans="1:10" s="102" customFormat="1" x14ac:dyDescent="0.2">
      <c r="A278" s="110"/>
      <c r="B278" s="84" t="s">
        <v>97</v>
      </c>
      <c r="C278" s="67" t="s">
        <v>285</v>
      </c>
      <c r="D278" s="39">
        <v>0</v>
      </c>
      <c r="E278" s="14">
        <v>0</v>
      </c>
      <c r="F278" s="45">
        <v>0</v>
      </c>
      <c r="G278" s="7">
        <f t="shared" si="83"/>
        <v>0</v>
      </c>
      <c r="H278" s="7">
        <f t="shared" ref="H278:H279" si="86">(D278*(1-F278)/(1+E278)*E278)</f>
        <v>0</v>
      </c>
      <c r="I278" s="7">
        <f t="shared" ref="I278:I287" si="87">A278*G278</f>
        <v>0</v>
      </c>
      <c r="J278" s="137"/>
    </row>
    <row r="279" spans="1:10" s="102" customFormat="1" x14ac:dyDescent="0.2">
      <c r="A279" s="110"/>
      <c r="B279" s="84" t="s">
        <v>97</v>
      </c>
      <c r="C279" s="67" t="s">
        <v>284</v>
      </c>
      <c r="D279" s="39">
        <v>0</v>
      </c>
      <c r="E279" s="14">
        <v>0</v>
      </c>
      <c r="F279" s="45">
        <v>0</v>
      </c>
      <c r="G279" s="7">
        <f t="shared" si="83"/>
        <v>0</v>
      </c>
      <c r="H279" s="7">
        <f t="shared" si="86"/>
        <v>0</v>
      </c>
      <c r="I279" s="7">
        <f t="shared" si="87"/>
        <v>0</v>
      </c>
      <c r="J279" s="137"/>
    </row>
    <row r="280" spans="1:10" s="102" customFormat="1" x14ac:dyDescent="0.2">
      <c r="A280" s="110"/>
      <c r="B280" s="84" t="s">
        <v>97</v>
      </c>
      <c r="C280" s="67" t="s">
        <v>292</v>
      </c>
      <c r="D280" s="39">
        <v>0</v>
      </c>
      <c r="E280" s="14">
        <v>0</v>
      </c>
      <c r="F280" s="45">
        <v>0</v>
      </c>
      <c r="G280" s="7">
        <f t="shared" si="83"/>
        <v>0</v>
      </c>
      <c r="H280" s="7">
        <f t="shared" ref="H280:H283" si="88">(D280*(1-F280)/(1+E280)*E280)</f>
        <v>0</v>
      </c>
      <c r="I280" s="7">
        <f t="shared" si="87"/>
        <v>0</v>
      </c>
      <c r="J280" s="137"/>
    </row>
    <row r="281" spans="1:10" s="102" customFormat="1" x14ac:dyDescent="0.2">
      <c r="A281" s="110"/>
      <c r="B281" s="84" t="s">
        <v>97</v>
      </c>
      <c r="C281" s="67" t="s">
        <v>287</v>
      </c>
      <c r="D281" s="39">
        <v>0</v>
      </c>
      <c r="E281" s="14">
        <v>0</v>
      </c>
      <c r="F281" s="45">
        <v>0</v>
      </c>
      <c r="G281" s="7">
        <f t="shared" si="83"/>
        <v>0</v>
      </c>
      <c r="H281" s="7">
        <f t="shared" si="88"/>
        <v>0</v>
      </c>
      <c r="I281" s="7">
        <f t="shared" si="87"/>
        <v>0</v>
      </c>
      <c r="J281" s="137"/>
    </row>
    <row r="282" spans="1:10" s="102" customFormat="1" x14ac:dyDescent="0.2">
      <c r="A282" s="110"/>
      <c r="B282" s="84" t="s">
        <v>97</v>
      </c>
      <c r="C282" s="67" t="s">
        <v>286</v>
      </c>
      <c r="D282" s="39">
        <v>0</v>
      </c>
      <c r="E282" s="14">
        <v>0</v>
      </c>
      <c r="F282" s="45">
        <v>0</v>
      </c>
      <c r="G282" s="7">
        <f t="shared" si="83"/>
        <v>0</v>
      </c>
      <c r="H282" s="7">
        <f t="shared" si="88"/>
        <v>0</v>
      </c>
      <c r="I282" s="7">
        <f t="shared" si="87"/>
        <v>0</v>
      </c>
      <c r="J282" s="137"/>
    </row>
    <row r="283" spans="1:10" s="102" customFormat="1" x14ac:dyDescent="0.2">
      <c r="A283" s="110"/>
      <c r="B283" s="84" t="s">
        <v>97</v>
      </c>
      <c r="C283" s="67" t="s">
        <v>290</v>
      </c>
      <c r="D283" s="39">
        <v>0</v>
      </c>
      <c r="E283" s="14">
        <v>0</v>
      </c>
      <c r="F283" s="45">
        <v>0</v>
      </c>
      <c r="G283" s="7">
        <f t="shared" si="83"/>
        <v>0</v>
      </c>
      <c r="H283" s="7">
        <f t="shared" si="88"/>
        <v>0</v>
      </c>
      <c r="I283" s="7">
        <f t="shared" si="87"/>
        <v>0</v>
      </c>
      <c r="J283" s="137"/>
    </row>
    <row r="284" spans="1:10" x14ac:dyDescent="0.2">
      <c r="A284" s="110"/>
      <c r="B284" s="84" t="s">
        <v>97</v>
      </c>
      <c r="C284" s="68" t="s">
        <v>288</v>
      </c>
      <c r="D284" s="39">
        <v>0</v>
      </c>
      <c r="E284" s="14">
        <v>0</v>
      </c>
      <c r="F284" s="14">
        <v>0</v>
      </c>
      <c r="G284" s="7">
        <f t="shared" si="83"/>
        <v>0</v>
      </c>
      <c r="H284" s="7">
        <f>(D284*(1-F284)/(1+E284)*E284)</f>
        <v>0</v>
      </c>
      <c r="I284" s="7">
        <f>A284*G284</f>
        <v>0</v>
      </c>
      <c r="J284" s="137"/>
    </row>
    <row r="285" spans="1:10" x14ac:dyDescent="0.2">
      <c r="A285" s="110"/>
      <c r="B285" s="84" t="s">
        <v>97</v>
      </c>
      <c r="C285" s="68" t="s">
        <v>289</v>
      </c>
      <c r="D285" s="39">
        <v>0</v>
      </c>
      <c r="E285" s="14">
        <v>0</v>
      </c>
      <c r="F285" s="14">
        <v>0</v>
      </c>
      <c r="G285" s="7">
        <f t="shared" si="83"/>
        <v>0</v>
      </c>
      <c r="H285" s="7">
        <f>(D285*(1-F285)/(1+E285)*E285)</f>
        <v>0</v>
      </c>
      <c r="I285" s="7">
        <f>A285*G285</f>
        <v>0</v>
      </c>
      <c r="J285" s="137"/>
    </row>
    <row r="286" spans="1:10" x14ac:dyDescent="0.2">
      <c r="A286" s="110"/>
      <c r="B286" s="84" t="s">
        <v>97</v>
      </c>
      <c r="C286" s="67" t="s">
        <v>291</v>
      </c>
      <c r="D286" s="39">
        <v>0</v>
      </c>
      <c r="E286" s="15">
        <v>0</v>
      </c>
      <c r="F286" s="45">
        <v>0</v>
      </c>
      <c r="G286" s="7">
        <f t="shared" ref="G286:G287" si="89">(D286*(1-F286)/(1+E286)*1)</f>
        <v>0</v>
      </c>
      <c r="H286" s="7">
        <f t="shared" ref="H286:H287" si="90">(D286*(1-F286)/(1+E286)*E286)</f>
        <v>0</v>
      </c>
      <c r="I286" s="7">
        <f t="shared" si="87"/>
        <v>0</v>
      </c>
      <c r="J286" s="137"/>
    </row>
    <row r="287" spans="1:10" x14ac:dyDescent="0.2">
      <c r="A287" s="110"/>
      <c r="B287" s="84" t="s">
        <v>97</v>
      </c>
      <c r="C287" s="67"/>
      <c r="D287" s="39">
        <v>0</v>
      </c>
      <c r="E287" s="15">
        <v>0</v>
      </c>
      <c r="F287" s="45">
        <v>0</v>
      </c>
      <c r="G287" s="7">
        <f t="shared" si="89"/>
        <v>0</v>
      </c>
      <c r="H287" s="7">
        <f t="shared" si="90"/>
        <v>0</v>
      </c>
      <c r="I287" s="7">
        <f t="shared" si="87"/>
        <v>0</v>
      </c>
      <c r="J287" s="137"/>
    </row>
    <row r="288" spans="1:10" x14ac:dyDescent="0.2">
      <c r="A288" s="103">
        <f>SUM(A273:A287)</f>
        <v>0</v>
      </c>
      <c r="B288" s="103"/>
      <c r="C288" s="103" t="s">
        <v>64</v>
      </c>
      <c r="D288" s="104"/>
      <c r="E288" s="103"/>
      <c r="F288" s="103"/>
      <c r="G288" s="103"/>
      <c r="H288" s="103"/>
      <c r="I288" s="105">
        <f>SUM(I273:I287)</f>
        <v>0</v>
      </c>
      <c r="J288" s="103"/>
    </row>
    <row r="289" spans="1:10" x14ac:dyDescent="0.2">
      <c r="A289" s="112"/>
      <c r="B289" s="80"/>
      <c r="C289" s="80"/>
      <c r="D289" s="81"/>
      <c r="E289" s="80"/>
      <c r="F289" s="80"/>
      <c r="G289" s="80"/>
      <c r="H289" s="80"/>
      <c r="I289" s="82"/>
      <c r="J289" s="80"/>
    </row>
    <row r="290" spans="1:10" s="102" customFormat="1" x14ac:dyDescent="0.2">
      <c r="A290" s="112"/>
      <c r="B290" s="80"/>
      <c r="C290" s="80"/>
      <c r="D290" s="81"/>
      <c r="E290" s="80"/>
      <c r="F290" s="80"/>
      <c r="G290" s="80"/>
      <c r="H290" s="80"/>
      <c r="I290" s="82"/>
      <c r="J290" s="80"/>
    </row>
    <row r="292" spans="1:10" x14ac:dyDescent="0.2">
      <c r="A292" s="106">
        <f>A32+A41+A87+A94+A134+A142+A152+A185+A191+A226+A234+A263+A269+A288</f>
        <v>0</v>
      </c>
      <c r="B292" s="106"/>
      <c r="C292" s="106" t="s">
        <v>58</v>
      </c>
      <c r="D292" s="106"/>
      <c r="E292" s="106"/>
      <c r="F292" s="106"/>
      <c r="G292" s="106"/>
      <c r="H292" s="106"/>
      <c r="I292" s="107">
        <f>I32+I41+I87+I94+I134+I142+I152+I185+I191+I226+I234+I263+I269+I288</f>
        <v>0</v>
      </c>
      <c r="J292" s="106"/>
    </row>
    <row r="293" spans="1:10" x14ac:dyDescent="0.2">
      <c r="J293" s="46" t="s">
        <v>310</v>
      </c>
    </row>
    <row r="294" spans="1:10" ht="14.25" customHeight="1" x14ac:dyDescent="0.2">
      <c r="J294" s="46"/>
    </row>
    <row r="295" spans="1:10" ht="13.5" thickBot="1" x14ac:dyDescent="0.25">
      <c r="J295" s="46"/>
    </row>
    <row r="296" spans="1:10" ht="13.5" thickBot="1" x14ac:dyDescent="0.25">
      <c r="A296" s="172" t="s">
        <v>85</v>
      </c>
      <c r="B296" s="173"/>
      <c r="C296" s="173"/>
      <c r="D296" s="173"/>
      <c r="E296" s="173"/>
      <c r="F296" s="173"/>
      <c r="G296" s="173"/>
      <c r="H296" s="173"/>
      <c r="I296" s="173"/>
      <c r="J296" s="174"/>
    </row>
    <row r="297" spans="1:10" x14ac:dyDescent="0.2">
      <c r="A297" s="184"/>
      <c r="B297" s="185"/>
      <c r="C297" s="185"/>
      <c r="D297" s="185"/>
      <c r="E297" s="185"/>
      <c r="F297" s="185"/>
      <c r="G297" s="185"/>
      <c r="H297" s="185"/>
      <c r="I297" s="185"/>
      <c r="J297" s="186"/>
    </row>
    <row r="298" spans="1:10" x14ac:dyDescent="0.2">
      <c r="A298" s="187"/>
      <c r="B298" s="188"/>
      <c r="C298" s="188"/>
      <c r="D298" s="188"/>
      <c r="E298" s="188"/>
      <c r="F298" s="188"/>
      <c r="G298" s="188"/>
      <c r="H298" s="188"/>
      <c r="I298" s="188"/>
      <c r="J298" s="189"/>
    </row>
    <row r="299" spans="1:10" x14ac:dyDescent="0.2">
      <c r="A299" s="187"/>
      <c r="B299" s="188"/>
      <c r="C299" s="188"/>
      <c r="D299" s="188"/>
      <c r="E299" s="188"/>
      <c r="F299" s="188"/>
      <c r="G299" s="188"/>
      <c r="H299" s="188"/>
      <c r="I299" s="188"/>
      <c r="J299" s="189"/>
    </row>
    <row r="300" spans="1:10" ht="13.5" thickBot="1" x14ac:dyDescent="0.25">
      <c r="A300" s="190"/>
      <c r="B300" s="191"/>
      <c r="C300" s="191"/>
      <c r="D300" s="191"/>
      <c r="E300" s="191"/>
      <c r="F300" s="191"/>
      <c r="G300" s="191"/>
      <c r="H300" s="191"/>
      <c r="I300" s="191"/>
      <c r="J300" s="192"/>
    </row>
  </sheetData>
  <sheetProtection algorithmName="SHA-512" hashValue="YztO/BtZskV0V87b1F0+P6Eqe2PjpBNH15IlT9Mihx+CeyuAaWjC3BNfmT87KIqu30XC/kg25JnXWQeXzf3yBw==" saltValue="59LhZSwPCeFWspz6FA0N5g==" spinCount="100000" sheet="1" autoFilter="0"/>
  <autoFilter ref="A17:J292"/>
  <mergeCells count="29">
    <mergeCell ref="A228:J228"/>
    <mergeCell ref="B2:E2"/>
    <mergeCell ref="B3:E3"/>
    <mergeCell ref="B4:E4"/>
    <mergeCell ref="B5:E5"/>
    <mergeCell ref="A6:E6"/>
    <mergeCell ref="B7:E7"/>
    <mergeCell ref="B8:E8"/>
    <mergeCell ref="A187:J187"/>
    <mergeCell ref="A154:J154"/>
    <mergeCell ref="A193:J193"/>
    <mergeCell ref="B9:E9"/>
    <mergeCell ref="B11:E11"/>
    <mergeCell ref="A296:J296"/>
    <mergeCell ref="A10:E10"/>
    <mergeCell ref="B12:E12"/>
    <mergeCell ref="B13:E13"/>
    <mergeCell ref="A297:J300"/>
    <mergeCell ref="A15:F15"/>
    <mergeCell ref="A89:J89"/>
    <mergeCell ref="A96:J96"/>
    <mergeCell ref="A136:J136"/>
    <mergeCell ref="A144:J144"/>
    <mergeCell ref="A44:J44"/>
    <mergeCell ref="A19:J19"/>
    <mergeCell ref="A34:J34"/>
    <mergeCell ref="A236:J236"/>
    <mergeCell ref="A265:J265"/>
    <mergeCell ref="A272:J272"/>
  </mergeCells>
  <phoneticPr fontId="0" type="noConversion"/>
  <pageMargins left="0.39370078740157483" right="0.19685039370078741" top="0.74803149606299213" bottom="0.74803149606299213" header="0.19685039370078741" footer="0.19685039370078741"/>
  <pageSetup paperSize="9" scale="77" fitToHeight="6"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tabColor rgb="FFFF6600"/>
  </sheetPr>
  <dimension ref="A1:E132"/>
  <sheetViews>
    <sheetView topLeftCell="A88" workbookViewId="0">
      <selection activeCell="E108" sqref="E108"/>
    </sheetView>
  </sheetViews>
  <sheetFormatPr defaultColWidth="9.140625" defaultRowHeight="12.75" x14ac:dyDescent="0.2"/>
  <cols>
    <col min="1" max="1" width="11" style="57" customWidth="1"/>
    <col min="2" max="2" width="67" style="57" customWidth="1"/>
    <col min="3" max="3" width="12.140625" style="57" customWidth="1"/>
    <col min="4" max="4" width="9.140625" style="57"/>
    <col min="5" max="5" width="41.85546875" style="57" customWidth="1"/>
    <col min="6" max="16384" width="9.140625" style="57"/>
  </cols>
  <sheetData>
    <row r="1" spans="1:5" ht="20.25" x14ac:dyDescent="0.3">
      <c r="A1" s="62" t="s">
        <v>81</v>
      </c>
      <c r="B1" s="60"/>
      <c r="C1" s="61"/>
      <c r="D1" s="61"/>
      <c r="E1" s="3"/>
    </row>
    <row r="3" spans="1:5" x14ac:dyDescent="0.2">
      <c r="A3" s="57" t="s">
        <v>82</v>
      </c>
    </row>
    <row r="4" spans="1:5" ht="13.5" thickBot="1" x14ac:dyDescent="0.25"/>
    <row r="5" spans="1:5" ht="16.5" thickBot="1" x14ac:dyDescent="0.3">
      <c r="A5" s="66" t="s">
        <v>83</v>
      </c>
      <c r="B5" s="205" t="s">
        <v>84</v>
      </c>
      <c r="C5" s="205"/>
      <c r="D5" s="206"/>
    </row>
    <row r="6" spans="1:5" ht="27.75" customHeight="1" x14ac:dyDescent="0.2">
      <c r="A6" s="118">
        <v>1</v>
      </c>
      <c r="B6" s="207" t="s">
        <v>153</v>
      </c>
      <c r="C6" s="207"/>
      <c r="D6" s="208"/>
    </row>
    <row r="7" spans="1:5" ht="15.75" customHeight="1" x14ac:dyDescent="0.2">
      <c r="A7" s="65">
        <v>2</v>
      </c>
      <c r="B7" s="209" t="s">
        <v>156</v>
      </c>
      <c r="C7" s="209"/>
      <c r="D7" s="210"/>
    </row>
    <row r="8" spans="1:5" ht="54.75" customHeight="1" x14ac:dyDescent="0.2">
      <c r="A8" s="65">
        <v>3</v>
      </c>
      <c r="B8" s="209" t="s">
        <v>154</v>
      </c>
      <c r="C8" s="209"/>
      <c r="D8" s="210"/>
    </row>
    <row r="9" spans="1:5" ht="27.75" customHeight="1" x14ac:dyDescent="0.2">
      <c r="A9" s="65">
        <v>4</v>
      </c>
      <c r="B9" s="209" t="s">
        <v>155</v>
      </c>
      <c r="C9" s="209"/>
      <c r="D9" s="210"/>
    </row>
    <row r="10" spans="1:5" ht="41.25" customHeight="1" thickBot="1" x14ac:dyDescent="0.25">
      <c r="A10" s="87">
        <v>5</v>
      </c>
      <c r="B10" s="203" t="s">
        <v>312</v>
      </c>
      <c r="C10" s="203"/>
      <c r="D10" s="204"/>
    </row>
    <row r="11" spans="1:5" x14ac:dyDescent="0.2">
      <c r="B11" s="63"/>
    </row>
    <row r="12" spans="1:5" x14ac:dyDescent="0.2">
      <c r="A12" s="58" t="s">
        <v>88</v>
      </c>
      <c r="B12" s="63"/>
    </row>
    <row r="13" spans="1:5" x14ac:dyDescent="0.2">
      <c r="B13" s="63"/>
    </row>
    <row r="14" spans="1:5" x14ac:dyDescent="0.2">
      <c r="B14" s="63"/>
    </row>
    <row r="15" spans="1:5" s="58" customFormat="1" x14ac:dyDescent="0.2">
      <c r="B15" s="64"/>
    </row>
    <row r="16" spans="1:5" x14ac:dyDescent="0.2">
      <c r="B16" s="63"/>
    </row>
    <row r="17" spans="1:2" x14ac:dyDescent="0.2">
      <c r="B17" s="63"/>
    </row>
    <row r="18" spans="1:2" x14ac:dyDescent="0.2">
      <c r="B18" s="63"/>
    </row>
    <row r="19" spans="1:2" ht="12" customHeight="1" x14ac:dyDescent="0.2">
      <c r="B19" s="63"/>
    </row>
    <row r="20" spans="1:2" x14ac:dyDescent="0.2">
      <c r="B20" s="63"/>
    </row>
    <row r="28" spans="1:2" x14ac:dyDescent="0.2">
      <c r="A28" s="58" t="s">
        <v>89</v>
      </c>
    </row>
    <row r="30" spans="1:2" s="58" customFormat="1" x14ac:dyDescent="0.2"/>
    <row r="37" spans="1:1" x14ac:dyDescent="0.2">
      <c r="A37" s="58" t="s">
        <v>90</v>
      </c>
    </row>
    <row r="38" spans="1:1" x14ac:dyDescent="0.2">
      <c r="A38" s="58"/>
    </row>
    <row r="39" spans="1:1" x14ac:dyDescent="0.2">
      <c r="A39" s="58"/>
    </row>
    <row r="40" spans="1:1" x14ac:dyDescent="0.2">
      <c r="A40" s="58"/>
    </row>
    <row r="41" spans="1:1" x14ac:dyDescent="0.2">
      <c r="A41" s="58"/>
    </row>
    <row r="42" spans="1:1" x14ac:dyDescent="0.2">
      <c r="A42" s="58"/>
    </row>
    <row r="43" spans="1:1" x14ac:dyDescent="0.2">
      <c r="A43" s="58"/>
    </row>
    <row r="44" spans="1:1" x14ac:dyDescent="0.2">
      <c r="A44" s="58"/>
    </row>
    <row r="45" spans="1:1" x14ac:dyDescent="0.2">
      <c r="A45" s="58"/>
    </row>
    <row r="46" spans="1:1" x14ac:dyDescent="0.2">
      <c r="A46" s="58"/>
    </row>
    <row r="47" spans="1:1" x14ac:dyDescent="0.2">
      <c r="A47" s="58"/>
    </row>
    <row r="48" spans="1:1" x14ac:dyDescent="0.2">
      <c r="A48" s="58"/>
    </row>
    <row r="49" spans="1:1" x14ac:dyDescent="0.2">
      <c r="A49" s="58"/>
    </row>
    <row r="50" spans="1:1" x14ac:dyDescent="0.2">
      <c r="A50" s="58"/>
    </row>
    <row r="51" spans="1:1" x14ac:dyDescent="0.2">
      <c r="A51" s="58"/>
    </row>
    <row r="52" spans="1:1" x14ac:dyDescent="0.2">
      <c r="A52" s="58"/>
    </row>
    <row r="53" spans="1:1" x14ac:dyDescent="0.2">
      <c r="A53" s="58"/>
    </row>
    <row r="54" spans="1:1" x14ac:dyDescent="0.2">
      <c r="A54" s="58"/>
    </row>
    <row r="55" spans="1:1" x14ac:dyDescent="0.2">
      <c r="A55" s="58"/>
    </row>
    <row r="56" spans="1:1" x14ac:dyDescent="0.2">
      <c r="A56" s="58"/>
    </row>
    <row r="57" spans="1:1" x14ac:dyDescent="0.2">
      <c r="A57" s="58"/>
    </row>
    <row r="58" spans="1:1" x14ac:dyDescent="0.2">
      <c r="A58" s="58"/>
    </row>
    <row r="59" spans="1:1" x14ac:dyDescent="0.2">
      <c r="A59" s="58"/>
    </row>
    <row r="60" spans="1:1" x14ac:dyDescent="0.2">
      <c r="A60" s="58"/>
    </row>
    <row r="61" spans="1:1" x14ac:dyDescent="0.2">
      <c r="A61" s="58"/>
    </row>
    <row r="62" spans="1:1" x14ac:dyDescent="0.2">
      <c r="A62" s="58"/>
    </row>
    <row r="63" spans="1:1" x14ac:dyDescent="0.2">
      <c r="A63" s="58"/>
    </row>
    <row r="64" spans="1:1" x14ac:dyDescent="0.2">
      <c r="A64" s="58"/>
    </row>
    <row r="65" spans="1:1" x14ac:dyDescent="0.2">
      <c r="A65" s="58"/>
    </row>
    <row r="66" spans="1:1" x14ac:dyDescent="0.2">
      <c r="A66" s="58"/>
    </row>
    <row r="79" spans="1:1" x14ac:dyDescent="0.2">
      <c r="A79" s="58" t="s">
        <v>91</v>
      </c>
    </row>
    <row r="89" spans="1:1" x14ac:dyDescent="0.2">
      <c r="A89" s="58" t="s">
        <v>120</v>
      </c>
    </row>
    <row r="99" spans="2:5" x14ac:dyDescent="0.2">
      <c r="B99" s="59"/>
      <c r="E99" s="3"/>
    </row>
    <row r="100" spans="2:5" x14ac:dyDescent="0.2">
      <c r="B100" s="59"/>
      <c r="E100" s="3"/>
    </row>
    <row r="132" spans="1:1" x14ac:dyDescent="0.2">
      <c r="A132" s="58"/>
    </row>
  </sheetData>
  <sheetProtection algorithmName="SHA-512" hashValue="QCUk+wqKR2ahwVc4WOiec8sZQfKzYdps83d0Yssc6Be92GvpcX0gBIFoYFX8lkFs5imeP1Eu8/nLRpawX7Zoog==" saltValue="v9RUTGXJv4scgnhJm0mO1g==" spinCount="100000" sheet="1" objects="1" scenarios="1"/>
  <mergeCells count="6">
    <mergeCell ref="B10:D10"/>
    <mergeCell ref="B5:D5"/>
    <mergeCell ref="B6:D6"/>
    <mergeCell ref="B7:D7"/>
    <mergeCell ref="B8:D8"/>
    <mergeCell ref="B9:D9"/>
  </mergeCells>
  <phoneticPr fontId="0" type="noConversion"/>
  <pageMargins left="0.74803149606299213" right="0.74803149606299213" top="0.98425196850393704" bottom="0.98425196850393704" header="0.51181102362204722" footer="0.51181102362204722"/>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16"/>
  <sheetViews>
    <sheetView workbookViewId="0">
      <selection activeCell="A16" sqref="A16"/>
    </sheetView>
  </sheetViews>
  <sheetFormatPr defaultRowHeight="12.75" x14ac:dyDescent="0.2"/>
  <cols>
    <col min="1" max="1" width="91.28515625" style="127" customWidth="1"/>
  </cols>
  <sheetData>
    <row r="1" spans="1:1" x14ac:dyDescent="0.2">
      <c r="A1" s="124" t="s">
        <v>197</v>
      </c>
    </row>
    <row r="2" spans="1:1" ht="204" customHeight="1" x14ac:dyDescent="0.2">
      <c r="A2" s="125" t="s">
        <v>280</v>
      </c>
    </row>
    <row r="3" spans="1:1" ht="9.75" customHeight="1" x14ac:dyDescent="0.2">
      <c r="A3" s="125"/>
    </row>
    <row r="4" spans="1:1" ht="20.25" customHeight="1" x14ac:dyDescent="0.2">
      <c r="A4" s="124" t="s">
        <v>198</v>
      </c>
    </row>
    <row r="5" spans="1:1" ht="343.5" customHeight="1" x14ac:dyDescent="0.2">
      <c r="A5" s="125" t="s">
        <v>293</v>
      </c>
    </row>
    <row r="6" spans="1:1" x14ac:dyDescent="0.2">
      <c r="A6" s="126"/>
    </row>
    <row r="7" spans="1:1" x14ac:dyDescent="0.2">
      <c r="A7" s="124" t="s">
        <v>199</v>
      </c>
    </row>
    <row r="8" spans="1:1" ht="87.75" customHeight="1" x14ac:dyDescent="0.2">
      <c r="A8" s="125" t="s">
        <v>279</v>
      </c>
    </row>
    <row r="9" spans="1:1" x14ac:dyDescent="0.2">
      <c r="A9" s="125"/>
    </row>
    <row r="10" spans="1:1" ht="38.25" x14ac:dyDescent="0.2">
      <c r="A10" s="126" t="s">
        <v>295</v>
      </c>
    </row>
    <row r="11" spans="1:1" x14ac:dyDescent="0.2">
      <c r="A11" s="125"/>
    </row>
    <row r="12" spans="1:1" x14ac:dyDescent="0.2">
      <c r="A12" s="125"/>
    </row>
    <row r="13" spans="1:1" x14ac:dyDescent="0.2">
      <c r="A13" s="125"/>
    </row>
    <row r="14" spans="1:1" x14ac:dyDescent="0.2">
      <c r="A14" s="125"/>
    </row>
    <row r="15" spans="1:1" x14ac:dyDescent="0.2">
      <c r="A15" s="125"/>
    </row>
    <row r="16" spans="1:1" x14ac:dyDescent="0.2">
      <c r="A16" s="125"/>
    </row>
  </sheetData>
  <sheetProtection algorithmName="SHA-512" hashValue="4cnqKfv61XUKfK4RecclU3HaPJEs/2F8h8hIVJ9kMTXrXMQJ3SvdUgts8YONVfK8Q2mfOqWS7bpSoLYW/ZWKEw==" saltValue="ZCz6MHMjGb1D5+qzdZ4xCQ==" spinCount="100000" sheet="1" objects="1" scenarios="1"/>
  <hyperlinks>
    <hyperlink ref="A10" r:id="rId1"/>
  </hyperlinks>
  <pageMargins left="0.7" right="0.7" top="0.75" bottom="0.75"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Bestellijst</vt:lpstr>
      <vt:lpstr>Toelichting</vt:lpstr>
      <vt:lpstr>Leveringsvoorwaarden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damb</dc:creator>
  <cp:lastModifiedBy>Danielle Cuppen</cp:lastModifiedBy>
  <cp:lastPrinted>2019-05-17T12:12:42Z</cp:lastPrinted>
  <dcterms:created xsi:type="dcterms:W3CDTF">2010-02-03T13:46:12Z</dcterms:created>
  <dcterms:modified xsi:type="dcterms:W3CDTF">2019-09-06T08:14:58Z</dcterms:modified>
</cp:coreProperties>
</file>